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 usarlo" sheetId="1" state="visible" r:id="rId3"/>
    <sheet name="Parametri" sheetId="2" state="visible" r:id="rId4"/>
    <sheet name="Entrate" sheetId="3" state="visible" r:id="rId5"/>
    <sheet name="Costi" sheetId="4" state="visible" r:id="rId6"/>
    <sheet name="Riepilogo" sheetId="5" state="visible" r:id="rId7"/>
    <sheet name="Stima fiscale" sheetId="6" state="visible" r:id="rId8"/>
    <sheet name="Scadenze" sheetId="7" state="visible" r:id="rId9"/>
  </sheets>
  <definedNames>
    <definedName function="false" hidden="false" localSheetId="3" name="_xlnm.Print_Titles" vbProcedure="false">Costi!$5:$5</definedName>
    <definedName function="false" hidden="false" localSheetId="2" name="_xlnm.Print_Titles" vbProcedure="false">Entrate!$5:$5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<sst xmlns="http://schemas.openxmlformats.org/spreadsheetml/2006/main" count="233" uniqueCount="201">
  <si>
    <t xml:space="preserve">Registro entrate e costi per host</t>
  </si>
  <si>
    <t xml:space="preserve">NettoHost · calcola quanto ti resta davvero in tasca, giorno per giorno</t>
  </si>
  <si>
    <t xml:space="preserve">A cosa serve</t>
  </si>
  <si>
    <t xml:space="preserve">Segni ogni prenotazione e ogni spesa. Il file calcola da solo commissioni, IVA sulle commissioni, riepilogo mensile e una stima di contributi e imposte, con la stessa logica del calcolatore di NettoHost.</t>
  </si>
  <si>
    <t xml:space="preserve">Come si compila (5 passaggi)</t>
  </si>
  <si>
    <t xml:space="preserve">1. Foglio "Parametri": scegli il regime fiscale (forfettario, IRPEF senza partita IVA o cedolare secca), l'anno e controlla le commissioni dei portali.</t>
  </si>
  <si>
    <t xml:space="preserve">2. Foglio "Entrate": scrivi una riga per ogni prenotazione (data, notti, portale, importo lordo pagato dall'ospite). Commissioni e IVA si calcolano da sole.</t>
  </si>
  <si>
    <t xml:space="preserve">3. Foglio "Costi": scrivi una riga per ogni spesa (pulizie, utenze, commercialista, ecc.) scegliendo la categoria dall'elenco.</t>
  </si>
  <si>
    <t xml:space="preserve">4. Foglio "Riepilogo": guarda mese per mese entrate, costi e margine, per portale e per categoria di costo.</t>
  </si>
  <si>
    <t xml:space="preserve">5. Foglio "Stima fiscale": leggi il netto annuo in tasca e quanto accantonare ogni mese per le imposte. Il foglio "Scadenze" ti ricorda cosa pagare e quando.</t>
  </si>
  <si>
    <t xml:space="preserve">Come leggere i colori</t>
  </si>
  <si>
    <t xml:space="preserve">Testo blu su fondo giallo chiaro = cella da compilare o da modificare.</t>
  </si>
  <si>
    <t xml:space="preserve">Testo nero = calcolo automatico: non scriverci sopra (puoi farlo solo nella colonna "Commissione %" se conosci quella reale).</t>
  </si>
  <si>
    <t xml:space="preserve">Una riga di esempio grigia, sopra ogni tabella, mostra il formato. Non viene conteggiata nei totali.</t>
  </si>
  <si>
    <t xml:space="preserve">Cose da sapere</t>
  </si>
  <si>
    <t xml:space="preserve">• Le tabelle hanno spazio per 500 righe ciascuna. Compila senza lasciare righe vuote in mezzo e senza inserire righe nuove: i totali cercano nell'intero intervallo.</t>
  </si>
  <si>
    <t xml:space="preserve">• La tassa di soggiorno incassata dagli ospiti si segna a parte: non è un tuo ricavo e non entra nei calcoli fiscali.</t>
  </si>
  <si>
    <t xml:space="preserve">• Nel regime forfettario i costi non riducono le imposte (si applica un coefficiente sul fatturato), ma servono per sapere quanto guadagni davvero.</t>
  </si>
  <si>
    <t xml:space="preserve">• Codice ATECO di riferimento: 55.20.42 (case e appartamenti per vacanze) o 55.20.41 (B&amp;B), ATECO 2025. Confermalo con il tuo commercialista.</t>
  </si>
  <si>
    <t xml:space="preserve">Avvertenza</t>
  </si>
  <si>
    <t xml:space="preserve">Questo file è uno strumento informativo e fornisce stime indicative, non consulenza fiscale. Aliquote e soglie cambiano: i valori del foglio "Parametri" sono quelli noti all'inizio del 2026 e vanno verificati ogni anno con un commercialista o con le fonti ufficiali (Agenzia delle Entrate, INPS).</t>
  </si>
  <si>
    <t xml:space="preserve">Scaricato da NettoHost – https://www.nettohost.it</t>
  </si>
  <si>
    <t xml:space="preserve">Parametri</t>
  </si>
  <si>
    <t xml:space="preserve">Modifica solo le celle blu su fondo giallo. Valori fiscali noti a inizio 2026: verificali ogni anno.</t>
  </si>
  <si>
    <t xml:space="preserve">Impostazioni generali</t>
  </si>
  <si>
    <t xml:space="preserve">Anno di riferimento</t>
  </si>
  <si>
    <t xml:space="preserve">Le tabelle Riepilogo e Scadenze si riferiscono a questo anno.</t>
  </si>
  <si>
    <t xml:space="preserve">Regime fiscale</t>
  </si>
  <si>
    <t xml:space="preserve">Forfettario</t>
  </si>
  <si>
    <t xml:space="preserve">Scegli dall'elenco: Forfettario, IRPEF senza P.IVA, Cedolare secca.</t>
  </si>
  <si>
    <t xml:space="preserve">Coefficiente di redditività (forfettario)</t>
  </si>
  <si>
    <t xml:space="preserve">Servizi di alloggio, ATECO 55.20: 40%.</t>
  </si>
  <si>
    <t xml:space="preserve">Imposta sostitutiva forfettario</t>
  </si>
  <si>
    <t xml:space="preserve">5% per i primi 5 anni di attività se hai i requisiti, poi 15%.</t>
  </si>
  <si>
    <t xml:space="preserve">Affittacamere (quota fissa INPS non dovuta)?</t>
  </si>
  <si>
    <t xml:space="preserve">No</t>
  </si>
  <si>
    <t xml:space="preserve">Sì / No. Dipende dalla tua posizione INPS: chiedi al commercialista.</t>
  </si>
  <si>
    <t xml:space="preserve">Riduzione contributiva INPS 35%?</t>
  </si>
  <si>
    <t xml:space="preserve">Sì / No. Solo se hai chiesto e ottenuto la riduzione.</t>
  </si>
  <si>
    <t xml:space="preserve">IVA sulle commissioni dei portali (reverse charge)</t>
  </si>
  <si>
    <t xml:space="preserve">Autofattura sulle commissioni dei portali esteri. Si applica solo con la partita IVA in forfettario.</t>
  </si>
  <si>
    <t xml:space="preserve">Addizionali regionali e comunali (IRPEF)</t>
  </si>
  <si>
    <t xml:space="preserve">Media indicativa 3%: usa quella del tuo comune e della tua regione.</t>
  </si>
  <si>
    <t xml:space="preserve">Aliquota cedolare secca</t>
  </si>
  <si>
    <t xml:space="preserve">21% sulla prima struttura, 26% su quelle successive.</t>
  </si>
  <si>
    <t xml:space="preserve">Limite di ricavi del forfettario</t>
  </si>
  <si>
    <t xml:space="preserve">Oltre questa soglia si esce dal regime dall'anno successivo.</t>
  </si>
  <si>
    <t xml:space="preserve">Soglia di uscita immediata</t>
  </si>
  <si>
    <t xml:space="preserve">Oltre questa soglia l'uscita è immediata.</t>
  </si>
  <si>
    <t xml:space="preserve">Contributi INPS (gestione commercianti)</t>
  </si>
  <si>
    <t xml:space="preserve">Minimale di reddito</t>
  </si>
  <si>
    <t xml:space="preserve">Sotto questo imponibile non si paga la quota variabile.</t>
  </si>
  <si>
    <t xml:space="preserve">Limite del primo scaglione</t>
  </si>
  <si>
    <t xml:space="preserve">Quota fissa annua</t>
  </si>
  <si>
    <t xml:space="preserve">Quota fissa con riduzione 35%</t>
  </si>
  <si>
    <t xml:space="preserve">Aliquota sulla parte eccedente (fino al limite)</t>
  </si>
  <si>
    <t xml:space="preserve">Aliquota oltre il limite</t>
  </si>
  <si>
    <t xml:space="preserve">IRPEF 2026 (per chi non ha la partita IVA)</t>
  </si>
  <si>
    <t xml:space="preserve">Primo scaglione fino a</t>
  </si>
  <si>
    <t xml:space="preserve">Aliquota primo scaglione</t>
  </si>
  <si>
    <t xml:space="preserve">Secondo scaglione fino a</t>
  </si>
  <si>
    <t xml:space="preserve">Aliquota secondo scaglione</t>
  </si>
  <si>
    <t xml:space="preserve">Aliquota oltre il secondo scaglione</t>
  </si>
  <si>
    <t xml:space="preserve">Commissioni dei portali</t>
  </si>
  <si>
    <t xml:space="preserve">Portale</t>
  </si>
  <si>
    <t xml:space="preserve">Commissione %</t>
  </si>
  <si>
    <t xml:space="preserve">Airbnb</t>
  </si>
  <si>
    <t xml:space="preserve">Valori indicativi: sostituiscili con le commissioni che applicano a te. Booking.com: aggiungi eventuale maggiorazione Genius.</t>
  </si>
  <si>
    <t xml:space="preserve">Booking.com</t>
  </si>
  <si>
    <t xml:space="preserve">Expedia</t>
  </si>
  <si>
    <t xml:space="preserve">Diretto / Stripe</t>
  </si>
  <si>
    <t xml:space="preserve">Altro</t>
  </si>
  <si>
    <t xml:space="preserve">Categorie di costo</t>
  </si>
  <si>
    <t xml:space="preserve">Pulizie</t>
  </si>
  <si>
    <t xml:space="preserve">Puoi rinominare le categorie: elenchi e riepilogo si aggiornano da soli.</t>
  </si>
  <si>
    <t xml:space="preserve">Biancheria e lavanderia</t>
  </si>
  <si>
    <t xml:space="preserve">Utenze (luce, gas, internet)</t>
  </si>
  <si>
    <t xml:space="preserve">Consumabili e cortesia</t>
  </si>
  <si>
    <t xml:space="preserve">Commercialista</t>
  </si>
  <si>
    <t xml:space="preserve">Manutenzione e riparazioni</t>
  </si>
  <si>
    <t xml:space="preserve">Assicurazione</t>
  </si>
  <si>
    <t xml:space="preserve">Condominio</t>
  </si>
  <si>
    <t xml:space="preserve">IMU e tasse sull'immobile</t>
  </si>
  <si>
    <t xml:space="preserve">Mutuo o affitto passivo</t>
  </si>
  <si>
    <t xml:space="preserve">Pubblicità e software</t>
  </si>
  <si>
    <t xml:space="preserve">Entrate: prenotazioni</t>
  </si>
  <si>
    <t xml:space="preserve">Una riga per prenotazione. Compila le colonne blu su fondo giallo: le altre si calcolano da sole.</t>
  </si>
  <si>
    <t xml:space="preserve">12/07/2026</t>
  </si>
  <si>
    <t xml:space="preserve">Esempio: famiglia Bianchi</t>
  </si>
  <si>
    <t xml:space="preserve">← riga di esempio (non conteggiata)</t>
  </si>
  <si>
    <t xml:space="preserve">TOTALI</t>
  </si>
  <si>
    <t xml:space="preserve">Data check-in</t>
  </si>
  <si>
    <t xml:space="preserve">Notti</t>
  </si>
  <si>
    <t xml:space="preserve">Ospite / note</t>
  </si>
  <si>
    <t xml:space="preserve">Importo lordo pagato dall'ospite (€)</t>
  </si>
  <si>
    <t xml:space="preserve">Commissione portale (€)</t>
  </si>
  <si>
    <t xml:space="preserve">IVA sulla commissione (€)</t>
  </si>
  <si>
    <t xml:space="preserve">Netto dopo il portale (€)</t>
  </si>
  <si>
    <t xml:space="preserve">Tassa di soggiorno incassata (€) – non è ricavo</t>
  </si>
  <si>
    <t xml:space="preserve">Costi: spese sostenute</t>
  </si>
  <si>
    <t xml:space="preserve">Una riga per spesa. Scegli la categoria dall'elenco. Importi comprensivi di IVA se non la recuperi.</t>
  </si>
  <si>
    <t xml:space="preserve">03/07/2026</t>
  </si>
  <si>
    <t xml:space="preserve">Esempio: pulizia dopo check-out</t>
  </si>
  <si>
    <t xml:space="preserve">Impresa di pulizie</t>
  </si>
  <si>
    <t xml:space="preserve">Soggiorno famiglia Bianchi</t>
  </si>
  <si>
    <t xml:space="preserve">TOTALE</t>
  </si>
  <si>
    <t xml:space="preserve">Data</t>
  </si>
  <si>
    <t xml:space="preserve">Categoria</t>
  </si>
  <si>
    <t xml:space="preserve">Descrizione</t>
  </si>
  <si>
    <t xml:space="preserve">Fornitore</t>
  </si>
  <si>
    <t xml:space="preserve">Importo (€)</t>
  </si>
  <si>
    <t xml:space="preserve">Note</t>
  </si>
  <si>
    <t xml:space="preserve">Riepilogo</t>
  </si>
  <si>
    <t xml:space="preserve">Calcolato dai fogli Entrate e Costi per l'anno indicato in Parametri.</t>
  </si>
  <si>
    <t xml:space="preserve">Anno</t>
  </si>
  <si>
    <t xml:space="preserve">Mese per mese</t>
  </si>
  <si>
    <t xml:space="preserve">Mese</t>
  </si>
  <si>
    <t xml:space="preserve">Incassi lordi (€)</t>
  </si>
  <si>
    <t xml:space="preserve">Commissioni (€)</t>
  </si>
  <si>
    <t xml:space="preserve">IVA su commissioni (€)</t>
  </si>
  <si>
    <t xml:space="preserve">Netto dopo i portali (€)</t>
  </si>
  <si>
    <t xml:space="preserve">Tassa di soggiorno (info) (€)</t>
  </si>
  <si>
    <t xml:space="preserve">Costi (€)</t>
  </si>
  <si>
    <t xml:space="preserve">Margine prima delle imposte (€)</t>
  </si>
  <si>
    <t xml:space="preserve">Margine a notte (€)</t>
  </si>
  <si>
    <t xml:space="preserve">Totale anno</t>
  </si>
  <si>
    <t xml:space="preserve">Per portale</t>
  </si>
  <si>
    <t xml:space="preserve">Prenotazioni</t>
  </si>
  <si>
    <t xml:space="preserve">% sui lordi</t>
  </si>
  <si>
    <t xml:space="preserve">Totale</t>
  </si>
  <si>
    <t xml:space="preserve">Costi per categoria</t>
  </si>
  <si>
    <t xml:space="preserve">% sui costi</t>
  </si>
  <si>
    <t xml:space="preserve">Costi senza categoria o con categoria non in elenco</t>
  </si>
  <si>
    <t xml:space="preserve">Stima fiscale e netto in tasca</t>
  </si>
  <si>
    <t xml:space="preserve">Stessa logica del calcolatore di NettoHost. Stima indicativa: non è consulenza fiscale.</t>
  </si>
  <si>
    <t xml:space="preserve">Dati di partenza</t>
  </si>
  <si>
    <t xml:space="preserve">Si cambia nel foglio Parametri.</t>
  </si>
  <si>
    <t xml:space="preserve">Fatturato lordo annuo</t>
  </si>
  <si>
    <t xml:space="preserve">Totale degli importi pagati dagli ospiti (esclusa tassa di soggiorno).</t>
  </si>
  <si>
    <t xml:space="preserve">Notti occupate</t>
  </si>
  <si>
    <t xml:space="preserve">Tariffa media a notte</t>
  </si>
  <si>
    <t xml:space="preserve">IVA sulle commissioni (reverse charge)</t>
  </si>
  <si>
    <t xml:space="preserve">Solo in forfettario con partita IVA.</t>
  </si>
  <si>
    <t xml:space="preserve">Contributi e imposte</t>
  </si>
  <si>
    <t xml:space="preserve">Forfettario: imponibile lordo (fatturato × coefficiente)</t>
  </si>
  <si>
    <t xml:space="preserve">Forfettario: INPS quota fissa</t>
  </si>
  <si>
    <t xml:space="preserve">Forfettario: INPS sulla parte eccedente il minimale</t>
  </si>
  <si>
    <t xml:space="preserve">Forfettario: imponibile netto (dopo INPS)</t>
  </si>
  <si>
    <t xml:space="preserve">Forfettario: imposta sostitutiva</t>
  </si>
  <si>
    <t xml:space="preserve">IRPEF a scaglioni (senza partita IVA)</t>
  </si>
  <si>
    <t xml:space="preserve">IRPEF: addizionali regionali e comunali</t>
  </si>
  <si>
    <t xml:space="preserve">Cedolare secca</t>
  </si>
  <si>
    <t xml:space="preserve">Totale imposte e contributi</t>
  </si>
  <si>
    <t xml:space="preserve">Risultato</t>
  </si>
  <si>
    <t xml:space="preserve">Costi registrati (foglio Costi)</t>
  </si>
  <si>
    <t xml:space="preserve">Nel forfettario non riducono le imposte, ma riducono quanto ti resta.</t>
  </si>
  <si>
    <t xml:space="preserve">NETTO ANNUO IN TASCA</t>
  </si>
  <si>
    <t xml:space="preserve">Lordo − commissioni − IVA − contributi e imposte − costi.</t>
  </si>
  <si>
    <t xml:space="preserve">Netto al mese</t>
  </si>
  <si>
    <t xml:space="preserve">Netto a notte</t>
  </si>
  <si>
    <t xml:space="preserve">Trattenute sul lordo</t>
  </si>
  <si>
    <t xml:space="preserve">Da accantonare ogni mese per imposte e contributi</t>
  </si>
  <si>
    <t xml:space="preserve">Metti da parte questa cifra ogni mese per non trovarti scoperto alle scadenze.</t>
  </si>
  <si>
    <t xml:space="preserve">Avvisi</t>
  </si>
  <si>
    <t xml:space="preserve">Come si calcola</t>
  </si>
  <si>
    <t xml:space="preserve">• Forfettario: si applica il coefficiente di redditività al fatturato, si tolgono i contributi INPS e sul resto si paga l'imposta sostitutiva. I costi non si deducono.</t>
  </si>
  <si>
    <t xml:space="preserve">• IRPEF senza partita IVA: il fatturato lordo è tassato a scaglioni più addizionali. Nessun contributo INPS in questo calcolo semplificato.</t>
  </si>
  <si>
    <t xml:space="preserve">• Cedolare secca: imposta fissa sul fatturato, senza INPS né IVA.</t>
  </si>
  <si>
    <t xml:space="preserve">• Le simulazioni sono semplificate: non considerano altri redditi, detrazioni, acconti già versati o la tua situazione contributiva personale.</t>
  </si>
  <si>
    <t xml:space="preserve">Scadenze da ricordare</t>
  </si>
  <si>
    <t xml:space="preserve">Le date si riferiscono all'anno scelto in Parametri. Se cadono in giorno festivo slittano al primo giorno lavorativo successivo.</t>
  </si>
  <si>
    <t xml:space="preserve">Scadenza</t>
  </si>
  <si>
    <t xml:space="preserve">Dettaglio</t>
  </si>
  <si>
    <t xml:space="preserve">Per chi</t>
  </si>
  <si>
    <t xml:space="preserve">Fatto?</t>
  </si>
  <si>
    <t xml:space="preserve">4ª rata INPS fissa</t>
  </si>
  <si>
    <t xml:space="preserve">Contributi fissi commercianti dell'anno precedente</t>
  </si>
  <si>
    <t xml:space="preserve">Forfettario con INPS commercianti</t>
  </si>
  <si>
    <t xml:space="preserve">IVA sulle autofatture dei portali, 4° trimestre</t>
  </si>
  <si>
    <t xml:space="preserve">Reverse charge sulle commissioni dei portali esteri</t>
  </si>
  <si>
    <t xml:space="preserve">Forfettario (partita IVA)</t>
  </si>
  <si>
    <t xml:space="preserve">1ª rata INPS fissa</t>
  </si>
  <si>
    <t xml:space="preserve">Contributi fissi commercianti</t>
  </si>
  <si>
    <t xml:space="preserve">IVA sulle autofatture dei portali, 1° trimestre</t>
  </si>
  <si>
    <t xml:space="preserve">Saldo e 1° acconto delle imposte</t>
  </si>
  <si>
    <t xml:space="preserve">Saldo dell'anno precedente e primo acconto, più INPS sull'eccedenza. Maggiorazione 0,40% fino al 30 luglio.</t>
  </si>
  <si>
    <t xml:space="preserve">Tutti</t>
  </si>
  <si>
    <t xml:space="preserve">Dichiarazione annuale imposta di soggiorno</t>
  </si>
  <si>
    <t xml:space="preserve">Se il tuo Comune la prevede: controlla il regolamento comunale</t>
  </si>
  <si>
    <t xml:space="preserve">Chi incassa la tassa di soggiorno</t>
  </si>
  <si>
    <t xml:space="preserve">2ª rata INPS fissa</t>
  </si>
  <si>
    <t xml:space="preserve">IVA sulle autofatture dei portali, 2° trimestre</t>
  </si>
  <si>
    <t xml:space="preserve">Dichiarazione 730</t>
  </si>
  <si>
    <t xml:space="preserve">In alternativa al Modello Redditi PF</t>
  </si>
  <si>
    <t xml:space="preserve">Senza partita IVA</t>
  </si>
  <si>
    <t xml:space="preserve">Dichiarazione dei redditi (Modello Redditi PF)</t>
  </si>
  <si>
    <t xml:space="preserve">Invio telematico per l'anno precedente</t>
  </si>
  <si>
    <t xml:space="preserve">3ª rata INPS fissa</t>
  </si>
  <si>
    <t xml:space="preserve">IVA sulle autofatture dei portali, 3° trimestre</t>
  </si>
  <si>
    <t xml:space="preserve">2° acconto delle imposte</t>
  </si>
  <si>
    <t xml:space="preserve">Secondo acconto e INPS sull'eccedenza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</si>
</sst>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0%"/>
    <numFmt numFmtId="167" formatCode="0.0%"/>
    <numFmt numFmtId="168" formatCode="#,##0&quot; €&quot;"/>
    <numFmt numFmtId="169" formatCode="#,##0.00&quot; €&quot;;[RED]\-#,##0.00&quot; €&quot;;\–"/>
    <numFmt numFmtId="170" formatCode="0.00%"/>
    <numFmt numFmtId="171" formatCode="dd/mm/yyyy"/>
    <numFmt numFmtId="172" formatCode="mmmm"/>
    <numFmt numFmtId="173" formatCode="@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1F24"/>
      <name val="Arial"/>
      <family val="0"/>
      <charset val="1"/>
    </font>
    <font>
      <sz val="10"/>
      <color rgb="FF566070"/>
      <name val="Arial"/>
      <family val="0"/>
      <charset val="1"/>
    </font>
    <font>
      <b val="true"/>
      <sz val="11"/>
      <color rgb="FF2578BD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A8494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B3382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2578BD"/>
        <bgColor rgb="FF4F81BD"/>
      </patternFill>
    </fill>
    <fill>
      <patternFill patternType="solid">
        <fgColor rgb="FFEAF5EF"/>
        <bgColor rgb="FFFFF9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E2EE"/>
      </left>
      <right style="thin">
        <color rgb="FFD6E2EE"/>
      </right>
      <top style="thin">
        <color rgb="FFD6E2EE"/>
      </top>
      <bottom style="thin">
        <color rgb="FFD6E2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3382C"/>
      </font>
    </dxf>
    <dxf>
      <font>
        <name val="Arial"/>
        <charset val="1"/>
        <family val="0"/>
        <strike val="1"/>
        <color rgb="FF8A94A3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7A8494"/>
      <rgbColor rgb="FFC0504D"/>
      <rgbColor rgb="FFFFF9DB"/>
      <rgbColor rgb="FFEAF5EF"/>
      <rgbColor rgb="FF660066"/>
      <rgbColor rgb="FFFF8080"/>
      <rgbColor rgb="FF2578BD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2EE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66070"/>
      <rgbColor rgb="FF8A94A3"/>
      <rgbColor rgb="FF003366"/>
      <rgbColor rgb="FF339966"/>
      <rgbColor rgb="FF003300"/>
      <rgbColor rgb="FF333300"/>
      <rgbColor rgb="FFB3382C"/>
      <rgbColor rgb="FF993366"/>
      <rgbColor rgb="FF333399"/>
      <rgbColor rgb="FF1B1F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Incassi lordi e costi per mese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Riepilogo!C6</c:f>
              <c:strCache>
                <c:ptCount val="1"/>
                <c:pt idx="0">
                  <c:v>Incassi lordi (€)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Riepilogo!$A$7:$A$18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Riepilogo!$C$7:$C$18</c:f>
              <c:numCache>
                <c:formatCode>#,##0.00" €";[RED]\-#,##0.00" €";\–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Riepilogo!H6</c:f>
              <c:strCache>
                <c:ptCount val="1"/>
                <c:pt idx="0">
                  <c:v>Costi (€)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Riepilogo!$A$7:$A$18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Riepilogo!$H$7:$H$18</c:f>
              <c:numCache>
                <c:formatCode>#,##0.00" €";[RED]\-#,##0.00" €";\–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9302349"/>
        <c:axId val="51091979"/>
      </c:barChart>
      <c:catAx>
        <c:axId val="59302349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091979"/>
        <c:crosses val="autoZero"/>
        <c:auto val="1"/>
        <c:lblAlgn val="ctr"/>
        <c:lblOffset val="100"/>
        <c:noMultiLvlLbl val="0"/>
      </c:catAx>
      <c:valAx>
        <c:axId val="510919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;[RED]\-#,##0.0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30234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30</xdr:row>
      <xdr:rowOff>130680</xdr:rowOff>
    </xdr:from>
    <xdr:to>
      <xdr:col>10</xdr:col>
      <xdr:colOff>503640</xdr:colOff>
      <xdr:row>44</xdr:row>
      <xdr:rowOff>180360</xdr:rowOff>
    </xdr:to>
    <xdr:graphicFrame>
      <xdr:nvGraphicFramePr>
        <xdr:cNvPr id="0" name="Chart 1"/>
        <xdr:cNvGraphicFramePr/>
      </xdr:nvGraphicFramePr>
      <xdr:xfrm>
        <a:off x="4511160" y="6591240"/>
        <a:ext cx="71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5" hidden="false" customHeight="false" outlineLevel="0" collapsed="false">
      <c r="A6" s="4"/>
    </row>
    <row r="7" customFormat="false" ht="15" hidden="false" customHeight="false" outlineLevel="0" collapsed="false">
      <c r="A7" s="3" t="s">
        <v>4</v>
      </c>
    </row>
    <row r="8" customFormat="false" ht="30" hidden="false" customHeight="true" outlineLevel="0" collapsed="false">
      <c r="A8" s="4" t="s">
        <v>5</v>
      </c>
    </row>
    <row r="9" customFormat="false" ht="30" hidden="false" customHeight="true" outlineLevel="0" collapsed="false">
      <c r="A9" s="4" t="s">
        <v>6</v>
      </c>
    </row>
    <row r="10" customFormat="false" ht="30" hidden="false" customHeight="true" outlineLevel="0" collapsed="false">
      <c r="A10" s="4" t="s">
        <v>7</v>
      </c>
    </row>
    <row r="11" customFormat="false" ht="15" hidden="false" customHeight="true" outlineLevel="0" collapsed="false">
      <c r="A11" s="4" t="s">
        <v>8</v>
      </c>
    </row>
    <row r="12" customFormat="false" ht="30" hidden="false" customHeight="true" outlineLevel="0" collapsed="false">
      <c r="A12" s="4" t="s">
        <v>9</v>
      </c>
    </row>
    <row r="13" customFormat="false" ht="15" hidden="false" customHeight="false" outlineLevel="0" collapsed="false">
      <c r="A13" s="4"/>
    </row>
    <row r="14" customFormat="false" ht="15" hidden="false" customHeight="false" outlineLevel="0" collapsed="false">
      <c r="A14" s="3" t="s">
        <v>10</v>
      </c>
    </row>
    <row r="15" customFormat="false" ht="15" hidden="false" customHeight="true" outlineLevel="0" collapsed="false">
      <c r="A15" s="5" t="s">
        <v>11</v>
      </c>
    </row>
    <row r="16" customFormat="false" ht="30" hidden="false" customHeight="true" outlineLevel="0" collapsed="false">
      <c r="A16" s="4" t="s">
        <v>12</v>
      </c>
    </row>
    <row r="17" customFormat="false" ht="15" hidden="false" customHeight="true" outlineLevel="0" collapsed="false">
      <c r="A17" s="4" t="s">
        <v>13</v>
      </c>
    </row>
    <row r="18" customFormat="false" ht="15" hidden="false" customHeight="false" outlineLevel="0" collapsed="false">
      <c r="A18" s="4"/>
    </row>
    <row r="19" customFormat="false" ht="15" hidden="false" customHeight="false" outlineLevel="0" collapsed="false">
      <c r="A19" s="3" t="s">
        <v>14</v>
      </c>
    </row>
    <row r="20" customFormat="false" ht="30" hidden="false" customHeight="true" outlineLevel="0" collapsed="false">
      <c r="A20" s="4" t="s">
        <v>15</v>
      </c>
    </row>
    <row r="21" customFormat="false" ht="30" hidden="false" customHeight="true" outlineLevel="0" collapsed="false">
      <c r="A21" s="4" t="s">
        <v>16</v>
      </c>
    </row>
    <row r="22" customFormat="false" ht="30" hidden="false" customHeight="true" outlineLevel="0" collapsed="false">
      <c r="A22" s="4" t="s">
        <v>17</v>
      </c>
    </row>
    <row r="23" customFormat="false" ht="30" hidden="false" customHeight="true" outlineLevel="0" collapsed="false">
      <c r="A23" s="4" t="s">
        <v>18</v>
      </c>
    </row>
    <row r="24" customFormat="false" ht="15" hidden="false" customHeight="false" outlineLevel="0" collapsed="false">
      <c r="A24" s="4"/>
    </row>
    <row r="25" customFormat="false" ht="15" hidden="false" customHeight="false" outlineLevel="0" collapsed="false">
      <c r="A25" s="3" t="s">
        <v>19</v>
      </c>
    </row>
    <row r="26" customFormat="false" ht="45" hidden="false" customHeight="true" outlineLevel="0" collapsed="false">
      <c r="A26" s="4" t="s">
        <v>20</v>
      </c>
    </row>
    <row r="27" customFormat="false" ht="15" hidden="false" customHeight="true" outlineLevel="0" collapsed="false">
      <c r="A27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8"/>
    <col collapsed="false" customWidth="true" hidden="false" outlineLevel="0" max="4" min="4" style="0" width="7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15" hidden="false" customHeight="false" outlineLevel="0" collapsed="false">
      <c r="B4" s="6" t="s">
        <v>24</v>
      </c>
    </row>
    <row r="5" customFormat="false" ht="15" hidden="false" customHeight="false" outlineLevel="0" collapsed="false">
      <c r="B5" s="7" t="s">
        <v>25</v>
      </c>
      <c r="C5" s="8" t="n">
        <v>2026</v>
      </c>
      <c r="D5" s="9" t="s">
        <v>26</v>
      </c>
    </row>
    <row r="6" customFormat="false" ht="15" hidden="false" customHeight="false" outlineLevel="0" collapsed="false">
      <c r="B6" s="7" t="s">
        <v>27</v>
      </c>
      <c r="C6" s="10" t="s">
        <v>28</v>
      </c>
      <c r="D6" s="9" t="s">
        <v>29</v>
      </c>
    </row>
    <row r="7" customFormat="false" ht="15" hidden="false" customHeight="false" outlineLevel="0" collapsed="false">
      <c r="B7" s="7" t="s">
        <v>30</v>
      </c>
      <c r="C7" s="11" t="n">
        <v>0.4</v>
      </c>
      <c r="D7" s="9" t="s">
        <v>31</v>
      </c>
    </row>
    <row r="8" customFormat="false" ht="15" hidden="false" customHeight="false" outlineLevel="0" collapsed="false">
      <c r="B8" s="7" t="s">
        <v>32</v>
      </c>
      <c r="C8" s="11" t="n">
        <v>0.05</v>
      </c>
      <c r="D8" s="9" t="s">
        <v>33</v>
      </c>
    </row>
    <row r="9" customFormat="false" ht="15" hidden="false" customHeight="false" outlineLevel="0" collapsed="false">
      <c r="B9" s="7" t="s">
        <v>34</v>
      </c>
      <c r="C9" s="10" t="s">
        <v>35</v>
      </c>
      <c r="D9" s="9" t="s">
        <v>36</v>
      </c>
    </row>
    <row r="10" customFormat="false" ht="15" hidden="false" customHeight="false" outlineLevel="0" collapsed="false">
      <c r="B10" s="7" t="s">
        <v>37</v>
      </c>
      <c r="C10" s="10" t="s">
        <v>35</v>
      </c>
      <c r="D10" s="9" t="s">
        <v>38</v>
      </c>
    </row>
    <row r="11" customFormat="false" ht="23.85" hidden="false" customHeight="false" outlineLevel="0" collapsed="false">
      <c r="B11" s="7" t="s">
        <v>39</v>
      </c>
      <c r="C11" s="11" t="n">
        <v>0.22</v>
      </c>
      <c r="D11" s="9" t="s">
        <v>40</v>
      </c>
    </row>
    <row r="12" customFormat="false" ht="15" hidden="false" customHeight="false" outlineLevel="0" collapsed="false">
      <c r="B12" s="7" t="s">
        <v>41</v>
      </c>
      <c r="C12" s="12" t="n">
        <v>0.03</v>
      </c>
      <c r="D12" s="9" t="s">
        <v>42</v>
      </c>
    </row>
    <row r="13" customFormat="false" ht="15" hidden="false" customHeight="false" outlineLevel="0" collapsed="false">
      <c r="B13" s="7" t="s">
        <v>43</v>
      </c>
      <c r="C13" s="11" t="n">
        <v>0.21</v>
      </c>
      <c r="D13" s="9" t="s">
        <v>44</v>
      </c>
    </row>
    <row r="14" customFormat="false" ht="15" hidden="false" customHeight="false" outlineLevel="0" collapsed="false">
      <c r="B14" s="7" t="s">
        <v>45</v>
      </c>
      <c r="C14" s="13" t="n">
        <v>85000</v>
      </c>
      <c r="D14" s="9" t="s">
        <v>46</v>
      </c>
    </row>
    <row r="15" customFormat="false" ht="15" hidden="false" customHeight="false" outlineLevel="0" collapsed="false">
      <c r="B15" s="7" t="s">
        <v>47</v>
      </c>
      <c r="C15" s="13" t="n">
        <v>100000</v>
      </c>
      <c r="D15" s="9" t="s">
        <v>48</v>
      </c>
    </row>
    <row r="17" customFormat="false" ht="15" hidden="false" customHeight="false" outlineLevel="0" collapsed="false">
      <c r="B17" s="6" t="s">
        <v>49</v>
      </c>
    </row>
    <row r="18" customFormat="false" ht="15" hidden="false" customHeight="false" outlineLevel="0" collapsed="false">
      <c r="B18" s="7" t="s">
        <v>50</v>
      </c>
      <c r="C18" s="14" t="n">
        <v>18808</v>
      </c>
      <c r="D18" s="9" t="s">
        <v>51</v>
      </c>
    </row>
    <row r="19" customFormat="false" ht="15" hidden="false" customHeight="false" outlineLevel="0" collapsed="false">
      <c r="B19" s="7" t="s">
        <v>52</v>
      </c>
      <c r="C19" s="14" t="n">
        <v>56224</v>
      </c>
    </row>
    <row r="20" customFormat="false" ht="15" hidden="false" customHeight="false" outlineLevel="0" collapsed="false">
      <c r="B20" s="7" t="s">
        <v>53</v>
      </c>
      <c r="C20" s="14" t="n">
        <v>4611.64</v>
      </c>
    </row>
    <row r="21" customFormat="false" ht="15" hidden="false" customHeight="false" outlineLevel="0" collapsed="false">
      <c r="B21" s="7" t="s">
        <v>54</v>
      </c>
      <c r="C21" s="14" t="n">
        <v>3000.17</v>
      </c>
    </row>
    <row r="22" customFormat="false" ht="15" hidden="false" customHeight="false" outlineLevel="0" collapsed="false">
      <c r="B22" s="7" t="s">
        <v>55</v>
      </c>
      <c r="C22" s="15" t="n">
        <v>0.2448</v>
      </c>
    </row>
    <row r="23" customFormat="false" ht="15" hidden="false" customHeight="false" outlineLevel="0" collapsed="false">
      <c r="B23" s="7" t="s">
        <v>56</v>
      </c>
      <c r="C23" s="15" t="n">
        <v>0.2548</v>
      </c>
    </row>
    <row r="25" customFormat="false" ht="15" hidden="false" customHeight="false" outlineLevel="0" collapsed="false">
      <c r="B25" s="6" t="s">
        <v>57</v>
      </c>
    </row>
    <row r="26" customFormat="false" ht="15" hidden="false" customHeight="false" outlineLevel="0" collapsed="false">
      <c r="B26" s="7" t="s">
        <v>58</v>
      </c>
      <c r="C26" s="13" t="n">
        <v>28000</v>
      </c>
    </row>
    <row r="27" customFormat="false" ht="15" hidden="false" customHeight="false" outlineLevel="0" collapsed="false">
      <c r="B27" s="7" t="s">
        <v>59</v>
      </c>
      <c r="C27" s="11" t="n">
        <v>0.23</v>
      </c>
    </row>
    <row r="28" customFormat="false" ht="15" hidden="false" customHeight="false" outlineLevel="0" collapsed="false">
      <c r="B28" s="7" t="s">
        <v>60</v>
      </c>
      <c r="C28" s="13" t="n">
        <v>50000</v>
      </c>
    </row>
    <row r="29" customFormat="false" ht="15" hidden="false" customHeight="false" outlineLevel="0" collapsed="false">
      <c r="B29" s="7" t="s">
        <v>61</v>
      </c>
      <c r="C29" s="11" t="n">
        <v>0.33</v>
      </c>
    </row>
    <row r="30" customFormat="false" ht="15" hidden="false" customHeight="false" outlineLevel="0" collapsed="false">
      <c r="B30" s="7" t="s">
        <v>62</v>
      </c>
      <c r="C30" s="11" t="n">
        <v>0.43</v>
      </c>
    </row>
    <row r="32" customFormat="false" ht="15" hidden="false" customHeight="false" outlineLevel="0" collapsed="false">
      <c r="B32" s="6" t="s">
        <v>63</v>
      </c>
    </row>
    <row r="33" customFormat="false" ht="19.5" hidden="false" customHeight="true" outlineLevel="0" collapsed="false">
      <c r="B33" s="16" t="s">
        <v>64</v>
      </c>
      <c r="C33" s="16" t="s">
        <v>65</v>
      </c>
    </row>
    <row r="34" customFormat="false" ht="15" hidden="false" customHeight="true" outlineLevel="0" collapsed="false">
      <c r="B34" s="17" t="s">
        <v>66</v>
      </c>
      <c r="C34" s="18" t="n">
        <v>0.155</v>
      </c>
      <c r="D34" s="19" t="s">
        <v>67</v>
      </c>
    </row>
    <row r="35" customFormat="false" ht="15" hidden="false" customHeight="false" outlineLevel="0" collapsed="false">
      <c r="B35" s="17" t="s">
        <v>68</v>
      </c>
      <c r="C35" s="18" t="n">
        <v>0.165</v>
      </c>
      <c r="D35" s="19"/>
    </row>
    <row r="36" customFormat="false" ht="15" hidden="false" customHeight="false" outlineLevel="0" collapsed="false">
      <c r="B36" s="17" t="s">
        <v>69</v>
      </c>
      <c r="C36" s="18" t="n">
        <v>0.18</v>
      </c>
      <c r="D36" s="19"/>
    </row>
    <row r="37" customFormat="false" ht="15" hidden="false" customHeight="false" outlineLevel="0" collapsed="false">
      <c r="B37" s="17" t="s">
        <v>70</v>
      </c>
      <c r="C37" s="18" t="n">
        <v>0.025</v>
      </c>
    </row>
    <row r="38" customFormat="false" ht="15" hidden="false" customHeight="false" outlineLevel="0" collapsed="false">
      <c r="B38" s="17" t="s">
        <v>71</v>
      </c>
      <c r="C38" s="18" t="n">
        <v>0</v>
      </c>
    </row>
    <row r="40" customFormat="false" ht="15" hidden="false" customHeight="false" outlineLevel="0" collapsed="false">
      <c r="B40" s="6" t="s">
        <v>72</v>
      </c>
    </row>
    <row r="41" customFormat="false" ht="15" hidden="false" customHeight="false" outlineLevel="0" collapsed="false">
      <c r="B41" s="17" t="s">
        <v>73</v>
      </c>
      <c r="D41" s="2" t="s">
        <v>74</v>
      </c>
    </row>
    <row r="42" customFormat="false" ht="15" hidden="false" customHeight="false" outlineLevel="0" collapsed="false">
      <c r="B42" s="17" t="s">
        <v>75</v>
      </c>
    </row>
    <row r="43" customFormat="false" ht="15" hidden="false" customHeight="false" outlineLevel="0" collapsed="false">
      <c r="B43" s="17" t="s">
        <v>76</v>
      </c>
    </row>
    <row r="44" customFormat="false" ht="15" hidden="false" customHeight="false" outlineLevel="0" collapsed="false">
      <c r="B44" s="17" t="s">
        <v>77</v>
      </c>
    </row>
    <row r="45" customFormat="false" ht="15" hidden="false" customHeight="false" outlineLevel="0" collapsed="false">
      <c r="B45" s="17" t="s">
        <v>78</v>
      </c>
    </row>
    <row r="46" customFormat="false" ht="15" hidden="false" customHeight="false" outlineLevel="0" collapsed="false">
      <c r="B46" s="17" t="s">
        <v>79</v>
      </c>
    </row>
    <row r="47" customFormat="false" ht="15" hidden="false" customHeight="false" outlineLevel="0" collapsed="false">
      <c r="B47" s="17" t="s">
        <v>80</v>
      </c>
    </row>
    <row r="48" customFormat="false" ht="15" hidden="false" customHeight="false" outlineLevel="0" collapsed="false">
      <c r="B48" s="17" t="s">
        <v>81</v>
      </c>
    </row>
    <row r="49" customFormat="false" ht="15" hidden="false" customHeight="false" outlineLevel="0" collapsed="false">
      <c r="B49" s="17" t="s">
        <v>82</v>
      </c>
    </row>
    <row r="50" customFormat="false" ht="15" hidden="false" customHeight="false" outlineLevel="0" collapsed="false">
      <c r="B50" s="17" t="s">
        <v>83</v>
      </c>
    </row>
    <row r="51" customFormat="false" ht="15" hidden="false" customHeight="false" outlineLevel="0" collapsed="false">
      <c r="B51" s="17" t="s">
        <v>84</v>
      </c>
    </row>
    <row r="52" customFormat="false" ht="15" hidden="false" customHeight="false" outlineLevel="0" collapsed="false">
      <c r="B52" s="17" t="s">
        <v>71</v>
      </c>
    </row>
  </sheetData>
  <mergeCells count="1">
    <mergeCell ref="D34:D36"/>
  </mergeCells>
  <dataValidations count="2">
    <dataValidation allowBlank="false" errorStyle="stop" operator="between" showDropDown="false" showErrorMessage="false" showInputMessage="false" sqref="C6" type="list">
      <formula1>"Forfettario,IRPEF senza P.IVA,Cedolare secca"</formula1>
      <formula2>0</formula2>
    </dataValidation>
    <dataValidation allowBlank="false" errorStyle="stop" operator="between" showDropDown="false" showErrorMessage="false" showInputMessage="false" sqref="C9:C10" type="list">
      <formula1>"Sì,No"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17"/>
    <col collapsed="false" customWidth="true" hidden="false" outlineLevel="0" max="4" min="4" style="0" width="26"/>
    <col collapsed="false" customWidth="true" hidden="false" outlineLevel="0" max="5" min="5" style="0" width="17"/>
    <col collapsed="false" customWidth="true" hidden="false" outlineLevel="0" max="6" min="6" style="0" width="12"/>
    <col collapsed="false" customWidth="true" hidden="false" outlineLevel="0" max="8" min="7" style="0" width="15"/>
    <col collapsed="false" customWidth="true" hidden="false" outlineLevel="0" max="9" min="9" style="0" width="17"/>
    <col collapsed="false" customWidth="true" hidden="false" outlineLevel="0" max="10" min="10" style="0" width="16"/>
  </cols>
  <sheetData>
    <row r="1" customFormat="false" ht="19.7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86</v>
      </c>
    </row>
    <row r="3" customFormat="false" ht="15" hidden="false" customHeight="false" outlineLevel="0" collapsed="false">
      <c r="A3" s="20" t="s">
        <v>87</v>
      </c>
      <c r="B3" s="20" t="n">
        <v>4</v>
      </c>
      <c r="C3" s="20" t="s">
        <v>66</v>
      </c>
      <c r="D3" s="20" t="s">
        <v>88</v>
      </c>
      <c r="E3" s="21" t="n">
        <v>440</v>
      </c>
      <c r="F3" s="22" t="n">
        <v>0.155</v>
      </c>
      <c r="G3" s="21" t="n">
        <f aca="false">E3*F3</f>
        <v>68.2</v>
      </c>
      <c r="H3" s="21" t="n">
        <f aca="false">IF(Parametri!$C$6="Forfettario",G3*Parametri!$C$11,0)</f>
        <v>15.004</v>
      </c>
      <c r="I3" s="21" t="n">
        <f aca="false">E3-G3-H3</f>
        <v>356.796</v>
      </c>
      <c r="J3" s="21" t="n">
        <v>8</v>
      </c>
      <c r="K3" s="20" t="s">
        <v>89</v>
      </c>
    </row>
    <row r="4" customFormat="false" ht="15" hidden="false" customHeight="false" outlineLevel="0" collapsed="false">
      <c r="A4" s="23" t="s">
        <v>90</v>
      </c>
      <c r="B4" s="24" t="n">
        <f aca="false">SUM(B6:B505)</f>
        <v>0</v>
      </c>
      <c r="C4" s="25"/>
      <c r="D4" s="25"/>
      <c r="E4" s="26" t="n">
        <f aca="false">SUM(E6:E505)</f>
        <v>0</v>
      </c>
      <c r="F4" s="27" t="n">
        <f aca="false">IF(E4&gt;0,G4/E4,0)</f>
        <v>0</v>
      </c>
      <c r="G4" s="26" t="n">
        <f aca="false">SUM(G6:G505)</f>
        <v>0</v>
      </c>
      <c r="H4" s="26" t="n">
        <f aca="false">SUM(H6:H505)</f>
        <v>0</v>
      </c>
      <c r="I4" s="26" t="n">
        <f aca="false">SUM(I6:I505)</f>
        <v>0</v>
      </c>
      <c r="J4" s="26" t="n">
        <f aca="false">SUM(J6:J505)</f>
        <v>0</v>
      </c>
    </row>
    <row r="5" customFormat="false" ht="42" hidden="false" customHeight="true" outlineLevel="0" collapsed="false">
      <c r="A5" s="16" t="s">
        <v>91</v>
      </c>
      <c r="B5" s="16" t="s">
        <v>92</v>
      </c>
      <c r="C5" s="16" t="s">
        <v>64</v>
      </c>
      <c r="D5" s="16" t="s">
        <v>93</v>
      </c>
      <c r="E5" s="16" t="s">
        <v>94</v>
      </c>
      <c r="F5" s="16" t="s">
        <v>65</v>
      </c>
      <c r="G5" s="16" t="s">
        <v>95</v>
      </c>
      <c r="H5" s="16" t="s">
        <v>96</v>
      </c>
      <c r="I5" s="16" t="s">
        <v>97</v>
      </c>
      <c r="J5" s="16" t="s">
        <v>98</v>
      </c>
    </row>
    <row r="6" customFormat="false" ht="15" hidden="false" customHeight="false" outlineLevel="0" collapsed="false">
      <c r="A6" s="28"/>
      <c r="B6" s="29"/>
      <c r="C6" s="17"/>
      <c r="D6" s="17"/>
      <c r="E6" s="30"/>
      <c r="F6" s="31" t="str">
        <f aca="false">IF(C6="","",IFERROR(INDEX(Parametri!$C$34:$C$38,MATCH(C6,Parametri!$B$34:$B$38,0)),0))</f>
        <v/>
      </c>
      <c r="G6" s="32" t="str">
        <f aca="false">IF(E6="","",E6*F6)</f>
        <v/>
      </c>
      <c r="H6" s="32" t="str">
        <f aca="false">IF(E6="","",IF(Parametri!$C$6="Forfettario",G6*Parametri!$C$11,0))</f>
        <v/>
      </c>
      <c r="I6" s="32" t="str">
        <f aca="false">IF(E6="","",E6-G6-H6)</f>
        <v/>
      </c>
      <c r="J6" s="30"/>
    </row>
    <row r="7" customFormat="false" ht="15" hidden="false" customHeight="false" outlineLevel="0" collapsed="false">
      <c r="A7" s="28"/>
      <c r="B7" s="29"/>
      <c r="C7" s="17"/>
      <c r="D7" s="17"/>
      <c r="E7" s="30"/>
      <c r="F7" s="31" t="str">
        <f aca="false">IF(C7="","",IFERROR(INDEX(Parametri!$C$34:$C$38,MATCH(C7,Parametri!$B$34:$B$38,0)),0))</f>
        <v/>
      </c>
      <c r="G7" s="32" t="str">
        <f aca="false">IF(E7="","",E7*F7)</f>
        <v/>
      </c>
      <c r="H7" s="32" t="str">
        <f aca="false">IF(E7="","",IF(Parametri!$C$6="Forfettario",G7*Parametri!$C$11,0))</f>
        <v/>
      </c>
      <c r="I7" s="32" t="str">
        <f aca="false">IF(E7="","",E7-G7-H7)</f>
        <v/>
      </c>
      <c r="J7" s="30"/>
    </row>
    <row r="8" customFormat="false" ht="15" hidden="false" customHeight="false" outlineLevel="0" collapsed="false">
      <c r="A8" s="28"/>
      <c r="B8" s="29"/>
      <c r="C8" s="17"/>
      <c r="D8" s="17"/>
      <c r="E8" s="30"/>
      <c r="F8" s="31" t="str">
        <f aca="false">IF(C8="","",IFERROR(INDEX(Parametri!$C$34:$C$38,MATCH(C8,Parametri!$B$34:$B$38,0)),0))</f>
        <v/>
      </c>
      <c r="G8" s="32" t="str">
        <f aca="false">IF(E8="","",E8*F8)</f>
        <v/>
      </c>
      <c r="H8" s="32" t="str">
        <f aca="false">IF(E8="","",IF(Parametri!$C$6="Forfettario",G8*Parametri!$C$11,0))</f>
        <v/>
      </c>
      <c r="I8" s="32" t="str">
        <f aca="false">IF(E8="","",E8-G8-H8)</f>
        <v/>
      </c>
      <c r="J8" s="30"/>
    </row>
    <row r="9" customFormat="false" ht="15" hidden="false" customHeight="false" outlineLevel="0" collapsed="false">
      <c r="A9" s="28"/>
      <c r="B9" s="29"/>
      <c r="C9" s="17"/>
      <c r="D9" s="17"/>
      <c r="E9" s="30"/>
      <c r="F9" s="31" t="str">
        <f aca="false">IF(C9="","",IFERROR(INDEX(Parametri!$C$34:$C$38,MATCH(C9,Parametri!$B$34:$B$38,0)),0))</f>
        <v/>
      </c>
      <c r="G9" s="32" t="str">
        <f aca="false">IF(E9="","",E9*F9)</f>
        <v/>
      </c>
      <c r="H9" s="32" t="str">
        <f aca="false">IF(E9="","",IF(Parametri!$C$6="Forfettario",G9*Parametri!$C$11,0))</f>
        <v/>
      </c>
      <c r="I9" s="32" t="str">
        <f aca="false">IF(E9="","",E9-G9-H9)</f>
        <v/>
      </c>
      <c r="J9" s="30"/>
    </row>
    <row r="10" customFormat="false" ht="15" hidden="false" customHeight="false" outlineLevel="0" collapsed="false">
      <c r="A10" s="28"/>
      <c r="B10" s="29"/>
      <c r="C10" s="17"/>
      <c r="D10" s="17"/>
      <c r="E10" s="30"/>
      <c r="F10" s="31" t="str">
        <f aca="false">IF(C10="","",IFERROR(INDEX(Parametri!$C$34:$C$38,MATCH(C10,Parametri!$B$34:$B$38,0)),0))</f>
        <v/>
      </c>
      <c r="G10" s="32" t="str">
        <f aca="false">IF(E10="","",E10*F10)</f>
        <v/>
      </c>
      <c r="H10" s="32" t="str">
        <f aca="false">IF(E10="","",IF(Parametri!$C$6="Forfettario",G10*Parametri!$C$11,0))</f>
        <v/>
      </c>
      <c r="I10" s="32" t="str">
        <f aca="false">IF(E10="","",E10-G10-H10)</f>
        <v/>
      </c>
      <c r="J10" s="30"/>
    </row>
    <row r="11" customFormat="false" ht="15" hidden="false" customHeight="false" outlineLevel="0" collapsed="false">
      <c r="A11" s="28"/>
      <c r="B11" s="29"/>
      <c r="C11" s="17"/>
      <c r="D11" s="17"/>
      <c r="E11" s="30"/>
      <c r="F11" s="31" t="str">
        <f aca="false">IF(C11="","",IFERROR(INDEX(Parametri!$C$34:$C$38,MATCH(C11,Parametri!$B$34:$B$38,0)),0))</f>
        <v/>
      </c>
      <c r="G11" s="32" t="str">
        <f aca="false">IF(E11="","",E11*F11)</f>
        <v/>
      </c>
      <c r="H11" s="32" t="str">
        <f aca="false">IF(E11="","",IF(Parametri!$C$6="Forfettario",G11*Parametri!$C$11,0))</f>
        <v/>
      </c>
      <c r="I11" s="32" t="str">
        <f aca="false">IF(E11="","",E11-G11-H11)</f>
        <v/>
      </c>
      <c r="J11" s="30"/>
    </row>
    <row r="12" customFormat="false" ht="15" hidden="false" customHeight="false" outlineLevel="0" collapsed="false">
      <c r="A12" s="28"/>
      <c r="B12" s="29"/>
      <c r="C12" s="17"/>
      <c r="D12" s="17"/>
      <c r="E12" s="30"/>
      <c r="F12" s="31" t="str">
        <f aca="false">IF(C12="","",IFERROR(INDEX(Parametri!$C$34:$C$38,MATCH(C12,Parametri!$B$34:$B$38,0)),0))</f>
        <v/>
      </c>
      <c r="G12" s="32" t="str">
        <f aca="false">IF(E12="","",E12*F12)</f>
        <v/>
      </c>
      <c r="H12" s="32" t="str">
        <f aca="false">IF(E12="","",IF(Parametri!$C$6="Forfettario",G12*Parametri!$C$11,0))</f>
        <v/>
      </c>
      <c r="I12" s="32" t="str">
        <f aca="false">IF(E12="","",E12-G12-H12)</f>
        <v/>
      </c>
      <c r="J12" s="30"/>
    </row>
    <row r="13" customFormat="false" ht="15" hidden="false" customHeight="false" outlineLevel="0" collapsed="false">
      <c r="A13" s="28"/>
      <c r="B13" s="29"/>
      <c r="C13" s="17"/>
      <c r="D13" s="17"/>
      <c r="E13" s="30"/>
      <c r="F13" s="31" t="str">
        <f aca="false">IF(C13="","",IFERROR(INDEX(Parametri!$C$34:$C$38,MATCH(C13,Parametri!$B$34:$B$38,0)),0))</f>
        <v/>
      </c>
      <c r="G13" s="32" t="str">
        <f aca="false">IF(E13="","",E13*F13)</f>
        <v/>
      </c>
      <c r="H13" s="32" t="str">
        <f aca="false">IF(E13="","",IF(Parametri!$C$6="Forfettario",G13*Parametri!$C$11,0))</f>
        <v/>
      </c>
      <c r="I13" s="32" t="str">
        <f aca="false">IF(E13="","",E13-G13-H13)</f>
        <v/>
      </c>
      <c r="J13" s="30"/>
    </row>
    <row r="14" customFormat="false" ht="15" hidden="false" customHeight="false" outlineLevel="0" collapsed="false">
      <c r="A14" s="28"/>
      <c r="B14" s="29"/>
      <c r="C14" s="17"/>
      <c r="D14" s="17"/>
      <c r="E14" s="30"/>
      <c r="F14" s="31" t="str">
        <f aca="false">IF(C14="","",IFERROR(INDEX(Parametri!$C$34:$C$38,MATCH(C14,Parametri!$B$34:$B$38,0)),0))</f>
        <v/>
      </c>
      <c r="G14" s="32" t="str">
        <f aca="false">IF(E14="","",E14*F14)</f>
        <v/>
      </c>
      <c r="H14" s="32" t="str">
        <f aca="false">IF(E14="","",IF(Parametri!$C$6="Forfettario",G14*Parametri!$C$11,0))</f>
        <v/>
      </c>
      <c r="I14" s="32" t="str">
        <f aca="false">IF(E14="","",E14-G14-H14)</f>
        <v/>
      </c>
      <c r="J14" s="30"/>
    </row>
    <row r="15" customFormat="false" ht="15" hidden="false" customHeight="false" outlineLevel="0" collapsed="false">
      <c r="A15" s="28"/>
      <c r="B15" s="29"/>
      <c r="C15" s="17"/>
      <c r="D15" s="17"/>
      <c r="E15" s="30"/>
      <c r="F15" s="31" t="str">
        <f aca="false">IF(C15="","",IFERROR(INDEX(Parametri!$C$34:$C$38,MATCH(C15,Parametri!$B$34:$B$38,0)),0))</f>
        <v/>
      </c>
      <c r="G15" s="32" t="str">
        <f aca="false">IF(E15="","",E15*F15)</f>
        <v/>
      </c>
      <c r="H15" s="32" t="str">
        <f aca="false">IF(E15="","",IF(Parametri!$C$6="Forfettario",G15*Parametri!$C$11,0))</f>
        <v/>
      </c>
      <c r="I15" s="32" t="str">
        <f aca="false">IF(E15="","",E15-G15-H15)</f>
        <v/>
      </c>
      <c r="J15" s="30"/>
    </row>
    <row r="16" customFormat="false" ht="15" hidden="false" customHeight="false" outlineLevel="0" collapsed="false">
      <c r="A16" s="28"/>
      <c r="B16" s="29"/>
      <c r="C16" s="17"/>
      <c r="D16" s="17"/>
      <c r="E16" s="30"/>
      <c r="F16" s="31" t="str">
        <f aca="false">IF(C16="","",IFERROR(INDEX(Parametri!$C$34:$C$38,MATCH(C16,Parametri!$B$34:$B$38,0)),0))</f>
        <v/>
      </c>
      <c r="G16" s="32" t="str">
        <f aca="false">IF(E16="","",E16*F16)</f>
        <v/>
      </c>
      <c r="H16" s="32" t="str">
        <f aca="false">IF(E16="","",IF(Parametri!$C$6="Forfettario",G16*Parametri!$C$11,0))</f>
        <v/>
      </c>
      <c r="I16" s="32" t="str">
        <f aca="false">IF(E16="","",E16-G16-H16)</f>
        <v/>
      </c>
      <c r="J16" s="30"/>
    </row>
    <row r="17" customFormat="false" ht="15" hidden="false" customHeight="false" outlineLevel="0" collapsed="false">
      <c r="A17" s="28"/>
      <c r="B17" s="29"/>
      <c r="C17" s="17"/>
      <c r="D17" s="17"/>
      <c r="E17" s="30"/>
      <c r="F17" s="31" t="str">
        <f aca="false">IF(C17="","",IFERROR(INDEX(Parametri!$C$34:$C$38,MATCH(C17,Parametri!$B$34:$B$38,0)),0))</f>
        <v/>
      </c>
      <c r="G17" s="32" t="str">
        <f aca="false">IF(E17="","",E17*F17)</f>
        <v/>
      </c>
      <c r="H17" s="32" t="str">
        <f aca="false">IF(E17="","",IF(Parametri!$C$6="Forfettario",G17*Parametri!$C$11,0))</f>
        <v/>
      </c>
      <c r="I17" s="32" t="str">
        <f aca="false">IF(E17="","",E17-G17-H17)</f>
        <v/>
      </c>
      <c r="J17" s="30"/>
    </row>
    <row r="18" customFormat="false" ht="15" hidden="false" customHeight="false" outlineLevel="0" collapsed="false">
      <c r="A18" s="28"/>
      <c r="B18" s="29"/>
      <c r="C18" s="17"/>
      <c r="D18" s="17"/>
      <c r="E18" s="30"/>
      <c r="F18" s="31" t="str">
        <f aca="false">IF(C18="","",IFERROR(INDEX(Parametri!$C$34:$C$38,MATCH(C18,Parametri!$B$34:$B$38,0)),0))</f>
        <v/>
      </c>
      <c r="G18" s="32" t="str">
        <f aca="false">IF(E18="","",E18*F18)</f>
        <v/>
      </c>
      <c r="H18" s="32" t="str">
        <f aca="false">IF(E18="","",IF(Parametri!$C$6="Forfettario",G18*Parametri!$C$11,0))</f>
        <v/>
      </c>
      <c r="I18" s="32" t="str">
        <f aca="false">IF(E18="","",E18-G18-H18)</f>
        <v/>
      </c>
      <c r="J18" s="30"/>
    </row>
    <row r="19" customFormat="false" ht="15" hidden="false" customHeight="false" outlineLevel="0" collapsed="false">
      <c r="A19" s="28"/>
      <c r="B19" s="29"/>
      <c r="C19" s="17"/>
      <c r="D19" s="17"/>
      <c r="E19" s="30"/>
      <c r="F19" s="31" t="str">
        <f aca="false">IF(C19="","",IFERROR(INDEX(Parametri!$C$34:$C$38,MATCH(C19,Parametri!$B$34:$B$38,0)),0))</f>
        <v/>
      </c>
      <c r="G19" s="32" t="str">
        <f aca="false">IF(E19="","",E19*F19)</f>
        <v/>
      </c>
      <c r="H19" s="32" t="str">
        <f aca="false">IF(E19="","",IF(Parametri!$C$6="Forfettario",G19*Parametri!$C$11,0))</f>
        <v/>
      </c>
      <c r="I19" s="32" t="str">
        <f aca="false">IF(E19="","",E19-G19-H19)</f>
        <v/>
      </c>
      <c r="J19" s="30"/>
    </row>
    <row r="20" customFormat="false" ht="15" hidden="false" customHeight="false" outlineLevel="0" collapsed="false">
      <c r="A20" s="28"/>
      <c r="B20" s="29"/>
      <c r="C20" s="17"/>
      <c r="D20" s="17"/>
      <c r="E20" s="30"/>
      <c r="F20" s="31" t="str">
        <f aca="false">IF(C20="","",IFERROR(INDEX(Parametri!$C$34:$C$38,MATCH(C20,Parametri!$B$34:$B$38,0)),0))</f>
        <v/>
      </c>
      <c r="G20" s="32" t="str">
        <f aca="false">IF(E20="","",E20*F20)</f>
        <v/>
      </c>
      <c r="H20" s="32" t="str">
        <f aca="false">IF(E20="","",IF(Parametri!$C$6="Forfettario",G20*Parametri!$C$11,0))</f>
        <v/>
      </c>
      <c r="I20" s="32" t="str">
        <f aca="false">IF(E20="","",E20-G20-H20)</f>
        <v/>
      </c>
      <c r="J20" s="30"/>
    </row>
    <row r="21" customFormat="false" ht="15" hidden="false" customHeight="false" outlineLevel="0" collapsed="false">
      <c r="A21" s="28"/>
      <c r="B21" s="29"/>
      <c r="C21" s="17"/>
      <c r="D21" s="17"/>
      <c r="E21" s="30"/>
      <c r="F21" s="31" t="str">
        <f aca="false">IF(C21="","",IFERROR(INDEX(Parametri!$C$34:$C$38,MATCH(C21,Parametri!$B$34:$B$38,0)),0))</f>
        <v/>
      </c>
      <c r="G21" s="32" t="str">
        <f aca="false">IF(E21="","",E21*F21)</f>
        <v/>
      </c>
      <c r="H21" s="32" t="str">
        <f aca="false">IF(E21="","",IF(Parametri!$C$6="Forfettario",G21*Parametri!$C$11,0))</f>
        <v/>
      </c>
      <c r="I21" s="32" t="str">
        <f aca="false">IF(E21="","",E21-G21-H21)</f>
        <v/>
      </c>
      <c r="J21" s="30"/>
    </row>
    <row r="22" customFormat="false" ht="15" hidden="false" customHeight="false" outlineLevel="0" collapsed="false">
      <c r="A22" s="28"/>
      <c r="B22" s="29"/>
      <c r="C22" s="17"/>
      <c r="D22" s="17"/>
      <c r="E22" s="30"/>
      <c r="F22" s="31" t="str">
        <f aca="false">IF(C22="","",IFERROR(INDEX(Parametri!$C$34:$C$38,MATCH(C22,Parametri!$B$34:$B$38,0)),0))</f>
        <v/>
      </c>
      <c r="G22" s="32" t="str">
        <f aca="false">IF(E22="","",E22*F22)</f>
        <v/>
      </c>
      <c r="H22" s="32" t="str">
        <f aca="false">IF(E22="","",IF(Parametri!$C$6="Forfettario",G22*Parametri!$C$11,0))</f>
        <v/>
      </c>
      <c r="I22" s="32" t="str">
        <f aca="false">IF(E22="","",E22-G22-H22)</f>
        <v/>
      </c>
      <c r="J22" s="30"/>
    </row>
    <row r="23" customFormat="false" ht="15" hidden="false" customHeight="false" outlineLevel="0" collapsed="false">
      <c r="A23" s="28"/>
      <c r="B23" s="29"/>
      <c r="C23" s="17"/>
      <c r="D23" s="17"/>
      <c r="E23" s="30"/>
      <c r="F23" s="31" t="str">
        <f aca="false">IF(C23="","",IFERROR(INDEX(Parametri!$C$34:$C$38,MATCH(C23,Parametri!$B$34:$B$38,0)),0))</f>
        <v/>
      </c>
      <c r="G23" s="32" t="str">
        <f aca="false">IF(E23="","",E23*F23)</f>
        <v/>
      </c>
      <c r="H23" s="32" t="str">
        <f aca="false">IF(E23="","",IF(Parametri!$C$6="Forfettario",G23*Parametri!$C$11,0))</f>
        <v/>
      </c>
      <c r="I23" s="32" t="str">
        <f aca="false">IF(E23="","",E23-G23-H23)</f>
        <v/>
      </c>
      <c r="J23" s="30"/>
    </row>
    <row r="24" customFormat="false" ht="15" hidden="false" customHeight="false" outlineLevel="0" collapsed="false">
      <c r="A24" s="28"/>
      <c r="B24" s="29"/>
      <c r="C24" s="17"/>
      <c r="D24" s="17"/>
      <c r="E24" s="30"/>
      <c r="F24" s="31" t="str">
        <f aca="false">IF(C24="","",IFERROR(INDEX(Parametri!$C$34:$C$38,MATCH(C24,Parametri!$B$34:$B$38,0)),0))</f>
        <v/>
      </c>
      <c r="G24" s="32" t="str">
        <f aca="false">IF(E24="","",E24*F24)</f>
        <v/>
      </c>
      <c r="H24" s="32" t="str">
        <f aca="false">IF(E24="","",IF(Parametri!$C$6="Forfettario",G24*Parametri!$C$11,0))</f>
        <v/>
      </c>
      <c r="I24" s="32" t="str">
        <f aca="false">IF(E24="","",E24-G24-H24)</f>
        <v/>
      </c>
      <c r="J24" s="30"/>
    </row>
    <row r="25" customFormat="false" ht="15" hidden="false" customHeight="false" outlineLevel="0" collapsed="false">
      <c r="A25" s="28"/>
      <c r="B25" s="29"/>
      <c r="C25" s="17"/>
      <c r="D25" s="17"/>
      <c r="E25" s="30"/>
      <c r="F25" s="31" t="str">
        <f aca="false">IF(C25="","",IFERROR(INDEX(Parametri!$C$34:$C$38,MATCH(C25,Parametri!$B$34:$B$38,0)),0))</f>
        <v/>
      </c>
      <c r="G25" s="32" t="str">
        <f aca="false">IF(E25="","",E25*F25)</f>
        <v/>
      </c>
      <c r="H25" s="32" t="str">
        <f aca="false">IF(E25="","",IF(Parametri!$C$6="Forfettario",G25*Parametri!$C$11,0))</f>
        <v/>
      </c>
      <c r="I25" s="32" t="str">
        <f aca="false">IF(E25="","",E25-G25-H25)</f>
        <v/>
      </c>
      <c r="J25" s="30"/>
    </row>
    <row r="26" customFormat="false" ht="15" hidden="false" customHeight="false" outlineLevel="0" collapsed="false">
      <c r="A26" s="28"/>
      <c r="B26" s="29"/>
      <c r="C26" s="17"/>
      <c r="D26" s="17"/>
      <c r="E26" s="30"/>
      <c r="F26" s="31" t="str">
        <f aca="false">IF(C26="","",IFERROR(INDEX(Parametri!$C$34:$C$38,MATCH(C26,Parametri!$B$34:$B$38,0)),0))</f>
        <v/>
      </c>
      <c r="G26" s="32" t="str">
        <f aca="false">IF(E26="","",E26*F26)</f>
        <v/>
      </c>
      <c r="H26" s="32" t="str">
        <f aca="false">IF(E26="","",IF(Parametri!$C$6="Forfettario",G26*Parametri!$C$11,0))</f>
        <v/>
      </c>
      <c r="I26" s="32" t="str">
        <f aca="false">IF(E26="","",E26-G26-H26)</f>
        <v/>
      </c>
      <c r="J26" s="30"/>
    </row>
    <row r="27" customFormat="false" ht="15" hidden="false" customHeight="false" outlineLevel="0" collapsed="false">
      <c r="A27" s="28"/>
      <c r="B27" s="29"/>
      <c r="C27" s="17"/>
      <c r="D27" s="17"/>
      <c r="E27" s="30"/>
      <c r="F27" s="31" t="str">
        <f aca="false">IF(C27="","",IFERROR(INDEX(Parametri!$C$34:$C$38,MATCH(C27,Parametri!$B$34:$B$38,0)),0))</f>
        <v/>
      </c>
      <c r="G27" s="32" t="str">
        <f aca="false">IF(E27="","",E27*F27)</f>
        <v/>
      </c>
      <c r="H27" s="32" t="str">
        <f aca="false">IF(E27="","",IF(Parametri!$C$6="Forfettario",G27*Parametri!$C$11,0))</f>
        <v/>
      </c>
      <c r="I27" s="32" t="str">
        <f aca="false">IF(E27="","",E27-G27-H27)</f>
        <v/>
      </c>
      <c r="J27" s="30"/>
    </row>
    <row r="28" customFormat="false" ht="15" hidden="false" customHeight="false" outlineLevel="0" collapsed="false">
      <c r="A28" s="28"/>
      <c r="B28" s="29"/>
      <c r="C28" s="17"/>
      <c r="D28" s="17"/>
      <c r="E28" s="30"/>
      <c r="F28" s="31" t="str">
        <f aca="false">IF(C28="","",IFERROR(INDEX(Parametri!$C$34:$C$38,MATCH(C28,Parametri!$B$34:$B$38,0)),0))</f>
        <v/>
      </c>
      <c r="G28" s="32" t="str">
        <f aca="false">IF(E28="","",E28*F28)</f>
        <v/>
      </c>
      <c r="H28" s="32" t="str">
        <f aca="false">IF(E28="","",IF(Parametri!$C$6="Forfettario",G28*Parametri!$C$11,0))</f>
        <v/>
      </c>
      <c r="I28" s="32" t="str">
        <f aca="false">IF(E28="","",E28-G28-H28)</f>
        <v/>
      </c>
      <c r="J28" s="30"/>
    </row>
    <row r="29" customFormat="false" ht="15" hidden="false" customHeight="false" outlineLevel="0" collapsed="false">
      <c r="A29" s="28"/>
      <c r="B29" s="29"/>
      <c r="C29" s="17"/>
      <c r="D29" s="17"/>
      <c r="E29" s="30"/>
      <c r="F29" s="31" t="str">
        <f aca="false">IF(C29="","",IFERROR(INDEX(Parametri!$C$34:$C$38,MATCH(C29,Parametri!$B$34:$B$38,0)),0))</f>
        <v/>
      </c>
      <c r="G29" s="32" t="str">
        <f aca="false">IF(E29="","",E29*F29)</f>
        <v/>
      </c>
      <c r="H29" s="32" t="str">
        <f aca="false">IF(E29="","",IF(Parametri!$C$6="Forfettario",G29*Parametri!$C$11,0))</f>
        <v/>
      </c>
      <c r="I29" s="32" t="str">
        <f aca="false">IF(E29="","",E29-G29-H29)</f>
        <v/>
      </c>
      <c r="J29" s="30"/>
    </row>
    <row r="30" customFormat="false" ht="15" hidden="false" customHeight="false" outlineLevel="0" collapsed="false">
      <c r="A30" s="28"/>
      <c r="B30" s="29"/>
      <c r="C30" s="17"/>
      <c r="D30" s="17"/>
      <c r="E30" s="30"/>
      <c r="F30" s="31" t="str">
        <f aca="false">IF(C30="","",IFERROR(INDEX(Parametri!$C$34:$C$38,MATCH(C30,Parametri!$B$34:$B$38,0)),0))</f>
        <v/>
      </c>
      <c r="G30" s="32" t="str">
        <f aca="false">IF(E30="","",E30*F30)</f>
        <v/>
      </c>
      <c r="H30" s="32" t="str">
        <f aca="false">IF(E30="","",IF(Parametri!$C$6="Forfettario",G30*Parametri!$C$11,0))</f>
        <v/>
      </c>
      <c r="I30" s="32" t="str">
        <f aca="false">IF(E30="","",E30-G30-H30)</f>
        <v/>
      </c>
      <c r="J30" s="30"/>
    </row>
    <row r="31" customFormat="false" ht="15" hidden="false" customHeight="false" outlineLevel="0" collapsed="false">
      <c r="A31" s="28"/>
      <c r="B31" s="29"/>
      <c r="C31" s="17"/>
      <c r="D31" s="17"/>
      <c r="E31" s="30"/>
      <c r="F31" s="31" t="str">
        <f aca="false">IF(C31="","",IFERROR(INDEX(Parametri!$C$34:$C$38,MATCH(C31,Parametri!$B$34:$B$38,0)),0))</f>
        <v/>
      </c>
      <c r="G31" s="32" t="str">
        <f aca="false">IF(E31="","",E31*F31)</f>
        <v/>
      </c>
      <c r="H31" s="32" t="str">
        <f aca="false">IF(E31="","",IF(Parametri!$C$6="Forfettario",G31*Parametri!$C$11,0))</f>
        <v/>
      </c>
      <c r="I31" s="32" t="str">
        <f aca="false">IF(E31="","",E31-G31-H31)</f>
        <v/>
      </c>
      <c r="J31" s="30"/>
    </row>
    <row r="32" customFormat="false" ht="15" hidden="false" customHeight="false" outlineLevel="0" collapsed="false">
      <c r="A32" s="28"/>
      <c r="B32" s="29"/>
      <c r="C32" s="17"/>
      <c r="D32" s="17"/>
      <c r="E32" s="30"/>
      <c r="F32" s="31" t="str">
        <f aca="false">IF(C32="","",IFERROR(INDEX(Parametri!$C$34:$C$38,MATCH(C32,Parametri!$B$34:$B$38,0)),0))</f>
        <v/>
      </c>
      <c r="G32" s="32" t="str">
        <f aca="false">IF(E32="","",E32*F32)</f>
        <v/>
      </c>
      <c r="H32" s="32" t="str">
        <f aca="false">IF(E32="","",IF(Parametri!$C$6="Forfettario",G32*Parametri!$C$11,0))</f>
        <v/>
      </c>
      <c r="I32" s="32" t="str">
        <f aca="false">IF(E32="","",E32-G32-H32)</f>
        <v/>
      </c>
      <c r="J32" s="30"/>
    </row>
    <row r="33" customFormat="false" ht="15" hidden="false" customHeight="false" outlineLevel="0" collapsed="false">
      <c r="A33" s="28"/>
      <c r="B33" s="29"/>
      <c r="C33" s="17"/>
      <c r="D33" s="17"/>
      <c r="E33" s="30"/>
      <c r="F33" s="31" t="str">
        <f aca="false">IF(C33="","",IFERROR(INDEX(Parametri!$C$34:$C$38,MATCH(C33,Parametri!$B$34:$B$38,0)),0))</f>
        <v/>
      </c>
      <c r="G33" s="32" t="str">
        <f aca="false">IF(E33="","",E33*F33)</f>
        <v/>
      </c>
      <c r="H33" s="32" t="str">
        <f aca="false">IF(E33="","",IF(Parametri!$C$6="Forfettario",G33*Parametri!$C$11,0))</f>
        <v/>
      </c>
      <c r="I33" s="32" t="str">
        <f aca="false">IF(E33="","",E33-G33-H33)</f>
        <v/>
      </c>
      <c r="J33" s="30"/>
    </row>
    <row r="34" customFormat="false" ht="15" hidden="false" customHeight="false" outlineLevel="0" collapsed="false">
      <c r="A34" s="28"/>
      <c r="B34" s="29"/>
      <c r="C34" s="17"/>
      <c r="D34" s="17"/>
      <c r="E34" s="30"/>
      <c r="F34" s="31" t="str">
        <f aca="false">IF(C34="","",IFERROR(INDEX(Parametri!$C$34:$C$38,MATCH(C34,Parametri!$B$34:$B$38,0)),0))</f>
        <v/>
      </c>
      <c r="G34" s="32" t="str">
        <f aca="false">IF(E34="","",E34*F34)</f>
        <v/>
      </c>
      <c r="H34" s="32" t="str">
        <f aca="false">IF(E34="","",IF(Parametri!$C$6="Forfettario",G34*Parametri!$C$11,0))</f>
        <v/>
      </c>
      <c r="I34" s="32" t="str">
        <f aca="false">IF(E34="","",E34-G34-H34)</f>
        <v/>
      </c>
      <c r="J34" s="30"/>
    </row>
    <row r="35" customFormat="false" ht="15" hidden="false" customHeight="false" outlineLevel="0" collapsed="false">
      <c r="A35" s="28"/>
      <c r="B35" s="29"/>
      <c r="C35" s="17"/>
      <c r="D35" s="17"/>
      <c r="E35" s="30"/>
      <c r="F35" s="31" t="str">
        <f aca="false">IF(C35="","",IFERROR(INDEX(Parametri!$C$34:$C$38,MATCH(C35,Parametri!$B$34:$B$38,0)),0))</f>
        <v/>
      </c>
      <c r="G35" s="32" t="str">
        <f aca="false">IF(E35="","",E35*F35)</f>
        <v/>
      </c>
      <c r="H35" s="32" t="str">
        <f aca="false">IF(E35="","",IF(Parametri!$C$6="Forfettario",G35*Parametri!$C$11,0))</f>
        <v/>
      </c>
      <c r="I35" s="32" t="str">
        <f aca="false">IF(E35="","",E35-G35-H35)</f>
        <v/>
      </c>
      <c r="J35" s="30"/>
    </row>
    <row r="36" customFormat="false" ht="15" hidden="false" customHeight="false" outlineLevel="0" collapsed="false">
      <c r="A36" s="28"/>
      <c r="B36" s="29"/>
      <c r="C36" s="17"/>
      <c r="D36" s="17"/>
      <c r="E36" s="30"/>
      <c r="F36" s="31" t="str">
        <f aca="false">IF(C36="","",IFERROR(INDEX(Parametri!$C$34:$C$38,MATCH(C36,Parametri!$B$34:$B$38,0)),0))</f>
        <v/>
      </c>
      <c r="G36" s="32" t="str">
        <f aca="false">IF(E36="","",E36*F36)</f>
        <v/>
      </c>
      <c r="H36" s="32" t="str">
        <f aca="false">IF(E36="","",IF(Parametri!$C$6="Forfettario",G36*Parametri!$C$11,0))</f>
        <v/>
      </c>
      <c r="I36" s="32" t="str">
        <f aca="false">IF(E36="","",E36-G36-H36)</f>
        <v/>
      </c>
      <c r="J36" s="30"/>
    </row>
    <row r="37" customFormat="false" ht="15" hidden="false" customHeight="false" outlineLevel="0" collapsed="false">
      <c r="A37" s="28"/>
      <c r="B37" s="29"/>
      <c r="C37" s="17"/>
      <c r="D37" s="17"/>
      <c r="E37" s="30"/>
      <c r="F37" s="31" t="str">
        <f aca="false">IF(C37="","",IFERROR(INDEX(Parametri!$C$34:$C$38,MATCH(C37,Parametri!$B$34:$B$38,0)),0))</f>
        <v/>
      </c>
      <c r="G37" s="32" t="str">
        <f aca="false">IF(E37="","",E37*F37)</f>
        <v/>
      </c>
      <c r="H37" s="32" t="str">
        <f aca="false">IF(E37="","",IF(Parametri!$C$6="Forfettario",G37*Parametri!$C$11,0))</f>
        <v/>
      </c>
      <c r="I37" s="32" t="str">
        <f aca="false">IF(E37="","",E37-G37-H37)</f>
        <v/>
      </c>
      <c r="J37" s="30"/>
    </row>
    <row r="38" customFormat="false" ht="15" hidden="false" customHeight="false" outlineLevel="0" collapsed="false">
      <c r="A38" s="28"/>
      <c r="B38" s="29"/>
      <c r="C38" s="17"/>
      <c r="D38" s="17"/>
      <c r="E38" s="30"/>
      <c r="F38" s="31" t="str">
        <f aca="false">IF(C38="","",IFERROR(INDEX(Parametri!$C$34:$C$38,MATCH(C38,Parametri!$B$34:$B$38,0)),0))</f>
        <v/>
      </c>
      <c r="G38" s="32" t="str">
        <f aca="false">IF(E38="","",E38*F38)</f>
        <v/>
      </c>
      <c r="H38" s="32" t="str">
        <f aca="false">IF(E38="","",IF(Parametri!$C$6="Forfettario",G38*Parametri!$C$11,0))</f>
        <v/>
      </c>
      <c r="I38" s="32" t="str">
        <f aca="false">IF(E38="","",E38-G38-H38)</f>
        <v/>
      </c>
      <c r="J38" s="30"/>
    </row>
    <row r="39" customFormat="false" ht="15" hidden="false" customHeight="false" outlineLevel="0" collapsed="false">
      <c r="A39" s="28"/>
      <c r="B39" s="29"/>
      <c r="C39" s="17"/>
      <c r="D39" s="17"/>
      <c r="E39" s="30"/>
      <c r="F39" s="31" t="str">
        <f aca="false">IF(C39="","",IFERROR(INDEX(Parametri!$C$34:$C$38,MATCH(C39,Parametri!$B$34:$B$38,0)),0))</f>
        <v/>
      </c>
      <c r="G39" s="32" t="str">
        <f aca="false">IF(E39="","",E39*F39)</f>
        <v/>
      </c>
      <c r="H39" s="32" t="str">
        <f aca="false">IF(E39="","",IF(Parametri!$C$6="Forfettario",G39*Parametri!$C$11,0))</f>
        <v/>
      </c>
      <c r="I39" s="32" t="str">
        <f aca="false">IF(E39="","",E39-G39-H39)</f>
        <v/>
      </c>
      <c r="J39" s="30"/>
    </row>
    <row r="40" customFormat="false" ht="15" hidden="false" customHeight="false" outlineLevel="0" collapsed="false">
      <c r="A40" s="28"/>
      <c r="B40" s="29"/>
      <c r="C40" s="17"/>
      <c r="D40" s="17"/>
      <c r="E40" s="30"/>
      <c r="F40" s="31" t="str">
        <f aca="false">IF(C40="","",IFERROR(INDEX(Parametri!$C$34:$C$38,MATCH(C40,Parametri!$B$34:$B$38,0)),0))</f>
        <v/>
      </c>
      <c r="G40" s="32" t="str">
        <f aca="false">IF(E40="","",E40*F40)</f>
        <v/>
      </c>
      <c r="H40" s="32" t="str">
        <f aca="false">IF(E40="","",IF(Parametri!$C$6="Forfettario",G40*Parametri!$C$11,0))</f>
        <v/>
      </c>
      <c r="I40" s="32" t="str">
        <f aca="false">IF(E40="","",E40-G40-H40)</f>
        <v/>
      </c>
      <c r="J40" s="30"/>
    </row>
    <row r="41" customFormat="false" ht="15" hidden="false" customHeight="false" outlineLevel="0" collapsed="false">
      <c r="A41" s="28"/>
      <c r="B41" s="29"/>
      <c r="C41" s="17"/>
      <c r="D41" s="17"/>
      <c r="E41" s="30"/>
      <c r="F41" s="31" t="str">
        <f aca="false">IF(C41="","",IFERROR(INDEX(Parametri!$C$34:$C$38,MATCH(C41,Parametri!$B$34:$B$38,0)),0))</f>
        <v/>
      </c>
      <c r="G41" s="32" t="str">
        <f aca="false">IF(E41="","",E41*F41)</f>
        <v/>
      </c>
      <c r="H41" s="32" t="str">
        <f aca="false">IF(E41="","",IF(Parametri!$C$6="Forfettario",G41*Parametri!$C$11,0))</f>
        <v/>
      </c>
      <c r="I41" s="32" t="str">
        <f aca="false">IF(E41="","",E41-G41-H41)</f>
        <v/>
      </c>
      <c r="J41" s="30"/>
    </row>
    <row r="42" customFormat="false" ht="15" hidden="false" customHeight="false" outlineLevel="0" collapsed="false">
      <c r="A42" s="28"/>
      <c r="B42" s="29"/>
      <c r="C42" s="17"/>
      <c r="D42" s="17"/>
      <c r="E42" s="30"/>
      <c r="F42" s="31" t="str">
        <f aca="false">IF(C42="","",IFERROR(INDEX(Parametri!$C$34:$C$38,MATCH(C42,Parametri!$B$34:$B$38,0)),0))</f>
        <v/>
      </c>
      <c r="G42" s="32" t="str">
        <f aca="false">IF(E42="","",E42*F42)</f>
        <v/>
      </c>
      <c r="H42" s="32" t="str">
        <f aca="false">IF(E42="","",IF(Parametri!$C$6="Forfettario",G42*Parametri!$C$11,0))</f>
        <v/>
      </c>
      <c r="I42" s="32" t="str">
        <f aca="false">IF(E42="","",E42-G42-H42)</f>
        <v/>
      </c>
      <c r="J42" s="30"/>
    </row>
    <row r="43" customFormat="false" ht="15" hidden="false" customHeight="false" outlineLevel="0" collapsed="false">
      <c r="A43" s="28"/>
      <c r="B43" s="29"/>
      <c r="C43" s="17"/>
      <c r="D43" s="17"/>
      <c r="E43" s="30"/>
      <c r="F43" s="31" t="str">
        <f aca="false">IF(C43="","",IFERROR(INDEX(Parametri!$C$34:$C$38,MATCH(C43,Parametri!$B$34:$B$38,0)),0))</f>
        <v/>
      </c>
      <c r="G43" s="32" t="str">
        <f aca="false">IF(E43="","",E43*F43)</f>
        <v/>
      </c>
      <c r="H43" s="32" t="str">
        <f aca="false">IF(E43="","",IF(Parametri!$C$6="Forfettario",G43*Parametri!$C$11,0))</f>
        <v/>
      </c>
      <c r="I43" s="32" t="str">
        <f aca="false">IF(E43="","",E43-G43-H43)</f>
        <v/>
      </c>
      <c r="J43" s="30"/>
    </row>
    <row r="44" customFormat="false" ht="15" hidden="false" customHeight="false" outlineLevel="0" collapsed="false">
      <c r="A44" s="28"/>
      <c r="B44" s="29"/>
      <c r="C44" s="17"/>
      <c r="D44" s="17"/>
      <c r="E44" s="30"/>
      <c r="F44" s="31" t="str">
        <f aca="false">IF(C44="","",IFERROR(INDEX(Parametri!$C$34:$C$38,MATCH(C44,Parametri!$B$34:$B$38,0)),0))</f>
        <v/>
      </c>
      <c r="G44" s="32" t="str">
        <f aca="false">IF(E44="","",E44*F44)</f>
        <v/>
      </c>
      <c r="H44" s="32" t="str">
        <f aca="false">IF(E44="","",IF(Parametri!$C$6="Forfettario",G44*Parametri!$C$11,0))</f>
        <v/>
      </c>
      <c r="I44" s="32" t="str">
        <f aca="false">IF(E44="","",E44-G44-H44)</f>
        <v/>
      </c>
      <c r="J44" s="30"/>
    </row>
    <row r="45" customFormat="false" ht="15" hidden="false" customHeight="false" outlineLevel="0" collapsed="false">
      <c r="A45" s="28"/>
      <c r="B45" s="29"/>
      <c r="C45" s="17"/>
      <c r="D45" s="17"/>
      <c r="E45" s="30"/>
      <c r="F45" s="31" t="str">
        <f aca="false">IF(C45="","",IFERROR(INDEX(Parametri!$C$34:$C$38,MATCH(C45,Parametri!$B$34:$B$38,0)),0))</f>
        <v/>
      </c>
      <c r="G45" s="32" t="str">
        <f aca="false">IF(E45="","",E45*F45)</f>
        <v/>
      </c>
      <c r="H45" s="32" t="str">
        <f aca="false">IF(E45="","",IF(Parametri!$C$6="Forfettario",G45*Parametri!$C$11,0))</f>
        <v/>
      </c>
      <c r="I45" s="32" t="str">
        <f aca="false">IF(E45="","",E45-G45-H45)</f>
        <v/>
      </c>
      <c r="J45" s="30"/>
    </row>
    <row r="46" customFormat="false" ht="15" hidden="false" customHeight="false" outlineLevel="0" collapsed="false">
      <c r="A46" s="28"/>
      <c r="B46" s="29"/>
      <c r="C46" s="17"/>
      <c r="D46" s="17"/>
      <c r="E46" s="30"/>
      <c r="F46" s="31" t="str">
        <f aca="false">IF(C46="","",IFERROR(INDEX(Parametri!$C$34:$C$38,MATCH(C46,Parametri!$B$34:$B$38,0)),0))</f>
        <v/>
      </c>
      <c r="G46" s="32" t="str">
        <f aca="false">IF(E46="","",E46*F46)</f>
        <v/>
      </c>
      <c r="H46" s="32" t="str">
        <f aca="false">IF(E46="","",IF(Parametri!$C$6="Forfettario",G46*Parametri!$C$11,0))</f>
        <v/>
      </c>
      <c r="I46" s="32" t="str">
        <f aca="false">IF(E46="","",E46-G46-H46)</f>
        <v/>
      </c>
      <c r="J46" s="30"/>
    </row>
    <row r="47" customFormat="false" ht="15" hidden="false" customHeight="false" outlineLevel="0" collapsed="false">
      <c r="A47" s="28"/>
      <c r="B47" s="29"/>
      <c r="C47" s="17"/>
      <c r="D47" s="17"/>
      <c r="E47" s="30"/>
      <c r="F47" s="31" t="str">
        <f aca="false">IF(C47="","",IFERROR(INDEX(Parametri!$C$34:$C$38,MATCH(C47,Parametri!$B$34:$B$38,0)),0))</f>
        <v/>
      </c>
      <c r="G47" s="32" t="str">
        <f aca="false">IF(E47="","",E47*F47)</f>
        <v/>
      </c>
      <c r="H47" s="32" t="str">
        <f aca="false">IF(E47="","",IF(Parametri!$C$6="Forfettario",G47*Parametri!$C$11,0))</f>
        <v/>
      </c>
      <c r="I47" s="32" t="str">
        <f aca="false">IF(E47="","",E47-G47-H47)</f>
        <v/>
      </c>
      <c r="J47" s="30"/>
    </row>
    <row r="48" customFormat="false" ht="15" hidden="false" customHeight="false" outlineLevel="0" collapsed="false">
      <c r="A48" s="28"/>
      <c r="B48" s="29"/>
      <c r="C48" s="17"/>
      <c r="D48" s="17"/>
      <c r="E48" s="30"/>
      <c r="F48" s="31" t="str">
        <f aca="false">IF(C48="","",IFERROR(INDEX(Parametri!$C$34:$C$38,MATCH(C48,Parametri!$B$34:$B$38,0)),0))</f>
        <v/>
      </c>
      <c r="G48" s="32" t="str">
        <f aca="false">IF(E48="","",E48*F48)</f>
        <v/>
      </c>
      <c r="H48" s="32" t="str">
        <f aca="false">IF(E48="","",IF(Parametri!$C$6="Forfettario",G48*Parametri!$C$11,0))</f>
        <v/>
      </c>
      <c r="I48" s="32" t="str">
        <f aca="false">IF(E48="","",E48-G48-H48)</f>
        <v/>
      </c>
      <c r="J48" s="30"/>
    </row>
    <row r="49" customFormat="false" ht="15" hidden="false" customHeight="false" outlineLevel="0" collapsed="false">
      <c r="A49" s="28"/>
      <c r="B49" s="29"/>
      <c r="C49" s="17"/>
      <c r="D49" s="17"/>
      <c r="E49" s="30"/>
      <c r="F49" s="31" t="str">
        <f aca="false">IF(C49="","",IFERROR(INDEX(Parametri!$C$34:$C$38,MATCH(C49,Parametri!$B$34:$B$38,0)),0))</f>
        <v/>
      </c>
      <c r="G49" s="32" t="str">
        <f aca="false">IF(E49="","",E49*F49)</f>
        <v/>
      </c>
      <c r="H49" s="32" t="str">
        <f aca="false">IF(E49="","",IF(Parametri!$C$6="Forfettario",G49*Parametri!$C$11,0))</f>
        <v/>
      </c>
      <c r="I49" s="32" t="str">
        <f aca="false">IF(E49="","",E49-G49-H49)</f>
        <v/>
      </c>
      <c r="J49" s="30"/>
    </row>
    <row r="50" customFormat="false" ht="15" hidden="false" customHeight="false" outlineLevel="0" collapsed="false">
      <c r="A50" s="28"/>
      <c r="B50" s="29"/>
      <c r="C50" s="17"/>
      <c r="D50" s="17"/>
      <c r="E50" s="30"/>
      <c r="F50" s="31" t="str">
        <f aca="false">IF(C50="","",IFERROR(INDEX(Parametri!$C$34:$C$38,MATCH(C50,Parametri!$B$34:$B$38,0)),0))</f>
        <v/>
      </c>
      <c r="G50" s="32" t="str">
        <f aca="false">IF(E50="","",E50*F50)</f>
        <v/>
      </c>
      <c r="H50" s="32" t="str">
        <f aca="false">IF(E50="","",IF(Parametri!$C$6="Forfettario",G50*Parametri!$C$11,0))</f>
        <v/>
      </c>
      <c r="I50" s="32" t="str">
        <f aca="false">IF(E50="","",E50-G50-H50)</f>
        <v/>
      </c>
      <c r="J50" s="30"/>
    </row>
    <row r="51" customFormat="false" ht="15" hidden="false" customHeight="false" outlineLevel="0" collapsed="false">
      <c r="A51" s="28"/>
      <c r="B51" s="29"/>
      <c r="C51" s="17"/>
      <c r="D51" s="17"/>
      <c r="E51" s="30"/>
      <c r="F51" s="31" t="str">
        <f aca="false">IF(C51="","",IFERROR(INDEX(Parametri!$C$34:$C$38,MATCH(C51,Parametri!$B$34:$B$38,0)),0))</f>
        <v/>
      </c>
      <c r="G51" s="32" t="str">
        <f aca="false">IF(E51="","",E51*F51)</f>
        <v/>
      </c>
      <c r="H51" s="32" t="str">
        <f aca="false">IF(E51="","",IF(Parametri!$C$6="Forfettario",G51*Parametri!$C$11,0))</f>
        <v/>
      </c>
      <c r="I51" s="32" t="str">
        <f aca="false">IF(E51="","",E51-G51-H51)</f>
        <v/>
      </c>
      <c r="J51" s="30"/>
    </row>
    <row r="52" customFormat="false" ht="15" hidden="false" customHeight="false" outlineLevel="0" collapsed="false">
      <c r="A52" s="28"/>
      <c r="B52" s="29"/>
      <c r="C52" s="17"/>
      <c r="D52" s="17"/>
      <c r="E52" s="30"/>
      <c r="F52" s="31" t="str">
        <f aca="false">IF(C52="","",IFERROR(INDEX(Parametri!$C$34:$C$38,MATCH(C52,Parametri!$B$34:$B$38,0)),0))</f>
        <v/>
      </c>
      <c r="G52" s="32" t="str">
        <f aca="false">IF(E52="","",E52*F52)</f>
        <v/>
      </c>
      <c r="H52" s="32" t="str">
        <f aca="false">IF(E52="","",IF(Parametri!$C$6="Forfettario",G52*Parametri!$C$11,0))</f>
        <v/>
      </c>
      <c r="I52" s="32" t="str">
        <f aca="false">IF(E52="","",E52-G52-H52)</f>
        <v/>
      </c>
      <c r="J52" s="30"/>
    </row>
    <row r="53" customFormat="false" ht="15" hidden="false" customHeight="false" outlineLevel="0" collapsed="false">
      <c r="A53" s="28"/>
      <c r="B53" s="29"/>
      <c r="C53" s="17"/>
      <c r="D53" s="17"/>
      <c r="E53" s="30"/>
      <c r="F53" s="31" t="str">
        <f aca="false">IF(C53="","",IFERROR(INDEX(Parametri!$C$34:$C$38,MATCH(C53,Parametri!$B$34:$B$38,0)),0))</f>
        <v/>
      </c>
      <c r="G53" s="32" t="str">
        <f aca="false">IF(E53="","",E53*F53)</f>
        <v/>
      </c>
      <c r="H53" s="32" t="str">
        <f aca="false">IF(E53="","",IF(Parametri!$C$6="Forfettario",G53*Parametri!$C$11,0))</f>
        <v/>
      </c>
      <c r="I53" s="32" t="str">
        <f aca="false">IF(E53="","",E53-G53-H53)</f>
        <v/>
      </c>
      <c r="J53" s="30"/>
    </row>
    <row r="54" customFormat="false" ht="15" hidden="false" customHeight="false" outlineLevel="0" collapsed="false">
      <c r="A54" s="28"/>
      <c r="B54" s="29"/>
      <c r="C54" s="17"/>
      <c r="D54" s="17"/>
      <c r="E54" s="30"/>
      <c r="F54" s="31" t="str">
        <f aca="false">IF(C54="","",IFERROR(INDEX(Parametri!$C$34:$C$38,MATCH(C54,Parametri!$B$34:$B$38,0)),0))</f>
        <v/>
      </c>
      <c r="G54" s="32" t="str">
        <f aca="false">IF(E54="","",E54*F54)</f>
        <v/>
      </c>
      <c r="H54" s="32" t="str">
        <f aca="false">IF(E54="","",IF(Parametri!$C$6="Forfettario",G54*Parametri!$C$11,0))</f>
        <v/>
      </c>
      <c r="I54" s="32" t="str">
        <f aca="false">IF(E54="","",E54-G54-H54)</f>
        <v/>
      </c>
      <c r="J54" s="30"/>
    </row>
    <row r="55" customFormat="false" ht="15" hidden="false" customHeight="false" outlineLevel="0" collapsed="false">
      <c r="A55" s="28"/>
      <c r="B55" s="29"/>
      <c r="C55" s="17"/>
      <c r="D55" s="17"/>
      <c r="E55" s="30"/>
      <c r="F55" s="31" t="str">
        <f aca="false">IF(C55="","",IFERROR(INDEX(Parametri!$C$34:$C$38,MATCH(C55,Parametri!$B$34:$B$38,0)),0))</f>
        <v/>
      </c>
      <c r="G55" s="32" t="str">
        <f aca="false">IF(E55="","",E55*F55)</f>
        <v/>
      </c>
      <c r="H55" s="32" t="str">
        <f aca="false">IF(E55="","",IF(Parametri!$C$6="Forfettario",G55*Parametri!$C$11,0))</f>
        <v/>
      </c>
      <c r="I55" s="32" t="str">
        <f aca="false">IF(E55="","",E55-G55-H55)</f>
        <v/>
      </c>
      <c r="J55" s="30"/>
    </row>
    <row r="56" customFormat="false" ht="15" hidden="false" customHeight="false" outlineLevel="0" collapsed="false">
      <c r="A56" s="28"/>
      <c r="B56" s="29"/>
      <c r="C56" s="17"/>
      <c r="D56" s="17"/>
      <c r="E56" s="30"/>
      <c r="F56" s="31" t="str">
        <f aca="false">IF(C56="","",IFERROR(INDEX(Parametri!$C$34:$C$38,MATCH(C56,Parametri!$B$34:$B$38,0)),0))</f>
        <v/>
      </c>
      <c r="G56" s="32" t="str">
        <f aca="false">IF(E56="","",E56*F56)</f>
        <v/>
      </c>
      <c r="H56" s="32" t="str">
        <f aca="false">IF(E56="","",IF(Parametri!$C$6="Forfettario",G56*Parametri!$C$11,0))</f>
        <v/>
      </c>
      <c r="I56" s="32" t="str">
        <f aca="false">IF(E56="","",E56-G56-H56)</f>
        <v/>
      </c>
      <c r="J56" s="30"/>
    </row>
    <row r="57" customFormat="false" ht="15" hidden="false" customHeight="false" outlineLevel="0" collapsed="false">
      <c r="A57" s="28"/>
      <c r="B57" s="29"/>
      <c r="C57" s="17"/>
      <c r="D57" s="17"/>
      <c r="E57" s="30"/>
      <c r="F57" s="31" t="str">
        <f aca="false">IF(C57="","",IFERROR(INDEX(Parametri!$C$34:$C$38,MATCH(C57,Parametri!$B$34:$B$38,0)),0))</f>
        <v/>
      </c>
      <c r="G57" s="32" t="str">
        <f aca="false">IF(E57="","",E57*F57)</f>
        <v/>
      </c>
      <c r="H57" s="32" t="str">
        <f aca="false">IF(E57="","",IF(Parametri!$C$6="Forfettario",G57*Parametri!$C$11,0))</f>
        <v/>
      </c>
      <c r="I57" s="32" t="str">
        <f aca="false">IF(E57="","",E57-G57-H57)</f>
        <v/>
      </c>
      <c r="J57" s="30"/>
    </row>
    <row r="58" customFormat="false" ht="15" hidden="false" customHeight="false" outlineLevel="0" collapsed="false">
      <c r="A58" s="28"/>
      <c r="B58" s="29"/>
      <c r="C58" s="17"/>
      <c r="D58" s="17"/>
      <c r="E58" s="30"/>
      <c r="F58" s="31" t="str">
        <f aca="false">IF(C58="","",IFERROR(INDEX(Parametri!$C$34:$C$38,MATCH(C58,Parametri!$B$34:$B$38,0)),0))</f>
        <v/>
      </c>
      <c r="G58" s="32" t="str">
        <f aca="false">IF(E58="","",E58*F58)</f>
        <v/>
      </c>
      <c r="H58" s="32" t="str">
        <f aca="false">IF(E58="","",IF(Parametri!$C$6="Forfettario",G58*Parametri!$C$11,0))</f>
        <v/>
      </c>
      <c r="I58" s="32" t="str">
        <f aca="false">IF(E58="","",E58-G58-H58)</f>
        <v/>
      </c>
      <c r="J58" s="30"/>
    </row>
    <row r="59" customFormat="false" ht="15" hidden="false" customHeight="false" outlineLevel="0" collapsed="false">
      <c r="A59" s="28"/>
      <c r="B59" s="29"/>
      <c r="C59" s="17"/>
      <c r="D59" s="17"/>
      <c r="E59" s="30"/>
      <c r="F59" s="31" t="str">
        <f aca="false">IF(C59="","",IFERROR(INDEX(Parametri!$C$34:$C$38,MATCH(C59,Parametri!$B$34:$B$38,0)),0))</f>
        <v/>
      </c>
      <c r="G59" s="32" t="str">
        <f aca="false">IF(E59="","",E59*F59)</f>
        <v/>
      </c>
      <c r="H59" s="32" t="str">
        <f aca="false">IF(E59="","",IF(Parametri!$C$6="Forfettario",G59*Parametri!$C$11,0))</f>
        <v/>
      </c>
      <c r="I59" s="32" t="str">
        <f aca="false">IF(E59="","",E59-G59-H59)</f>
        <v/>
      </c>
      <c r="J59" s="30"/>
    </row>
    <row r="60" customFormat="false" ht="15" hidden="false" customHeight="false" outlineLevel="0" collapsed="false">
      <c r="A60" s="28"/>
      <c r="B60" s="29"/>
      <c r="C60" s="17"/>
      <c r="D60" s="17"/>
      <c r="E60" s="30"/>
      <c r="F60" s="31" t="str">
        <f aca="false">IF(C60="","",IFERROR(INDEX(Parametri!$C$34:$C$38,MATCH(C60,Parametri!$B$34:$B$38,0)),0))</f>
        <v/>
      </c>
      <c r="G60" s="32" t="str">
        <f aca="false">IF(E60="","",E60*F60)</f>
        <v/>
      </c>
      <c r="H60" s="32" t="str">
        <f aca="false">IF(E60="","",IF(Parametri!$C$6="Forfettario",G60*Parametri!$C$11,0))</f>
        <v/>
      </c>
      <c r="I60" s="32" t="str">
        <f aca="false">IF(E60="","",E60-G60-H60)</f>
        <v/>
      </c>
      <c r="J60" s="30"/>
    </row>
    <row r="61" customFormat="false" ht="15" hidden="false" customHeight="false" outlineLevel="0" collapsed="false">
      <c r="A61" s="28"/>
      <c r="B61" s="29"/>
      <c r="C61" s="17"/>
      <c r="D61" s="17"/>
      <c r="E61" s="30"/>
      <c r="F61" s="31" t="str">
        <f aca="false">IF(C61="","",IFERROR(INDEX(Parametri!$C$34:$C$38,MATCH(C61,Parametri!$B$34:$B$38,0)),0))</f>
        <v/>
      </c>
      <c r="G61" s="32" t="str">
        <f aca="false">IF(E61="","",E61*F61)</f>
        <v/>
      </c>
      <c r="H61" s="32" t="str">
        <f aca="false">IF(E61="","",IF(Parametri!$C$6="Forfettario",G61*Parametri!$C$11,0))</f>
        <v/>
      </c>
      <c r="I61" s="32" t="str">
        <f aca="false">IF(E61="","",E61-G61-H61)</f>
        <v/>
      </c>
      <c r="J61" s="30"/>
    </row>
    <row r="62" customFormat="false" ht="15" hidden="false" customHeight="false" outlineLevel="0" collapsed="false">
      <c r="A62" s="28"/>
      <c r="B62" s="29"/>
      <c r="C62" s="17"/>
      <c r="D62" s="17"/>
      <c r="E62" s="30"/>
      <c r="F62" s="31" t="str">
        <f aca="false">IF(C62="","",IFERROR(INDEX(Parametri!$C$34:$C$38,MATCH(C62,Parametri!$B$34:$B$38,0)),0))</f>
        <v/>
      </c>
      <c r="G62" s="32" t="str">
        <f aca="false">IF(E62="","",E62*F62)</f>
        <v/>
      </c>
      <c r="H62" s="32" t="str">
        <f aca="false">IF(E62="","",IF(Parametri!$C$6="Forfettario",G62*Parametri!$C$11,0))</f>
        <v/>
      </c>
      <c r="I62" s="32" t="str">
        <f aca="false">IF(E62="","",E62-G62-H62)</f>
        <v/>
      </c>
      <c r="J62" s="30"/>
    </row>
    <row r="63" customFormat="false" ht="15" hidden="false" customHeight="false" outlineLevel="0" collapsed="false">
      <c r="A63" s="28"/>
      <c r="B63" s="29"/>
      <c r="C63" s="17"/>
      <c r="D63" s="17"/>
      <c r="E63" s="30"/>
      <c r="F63" s="31" t="str">
        <f aca="false">IF(C63="","",IFERROR(INDEX(Parametri!$C$34:$C$38,MATCH(C63,Parametri!$B$34:$B$38,0)),0))</f>
        <v/>
      </c>
      <c r="G63" s="32" t="str">
        <f aca="false">IF(E63="","",E63*F63)</f>
        <v/>
      </c>
      <c r="H63" s="32" t="str">
        <f aca="false">IF(E63="","",IF(Parametri!$C$6="Forfettario",G63*Parametri!$C$11,0))</f>
        <v/>
      </c>
      <c r="I63" s="32" t="str">
        <f aca="false">IF(E63="","",E63-G63-H63)</f>
        <v/>
      </c>
      <c r="J63" s="30"/>
    </row>
    <row r="64" customFormat="false" ht="15" hidden="false" customHeight="false" outlineLevel="0" collapsed="false">
      <c r="A64" s="28"/>
      <c r="B64" s="29"/>
      <c r="C64" s="17"/>
      <c r="D64" s="17"/>
      <c r="E64" s="30"/>
      <c r="F64" s="31" t="str">
        <f aca="false">IF(C64="","",IFERROR(INDEX(Parametri!$C$34:$C$38,MATCH(C64,Parametri!$B$34:$B$38,0)),0))</f>
        <v/>
      </c>
      <c r="G64" s="32" t="str">
        <f aca="false">IF(E64="","",E64*F64)</f>
        <v/>
      </c>
      <c r="H64" s="32" t="str">
        <f aca="false">IF(E64="","",IF(Parametri!$C$6="Forfettario",G64*Parametri!$C$11,0))</f>
        <v/>
      </c>
      <c r="I64" s="32" t="str">
        <f aca="false">IF(E64="","",E64-G64-H64)</f>
        <v/>
      </c>
      <c r="J64" s="30"/>
    </row>
    <row r="65" customFormat="false" ht="15" hidden="false" customHeight="false" outlineLevel="0" collapsed="false">
      <c r="A65" s="28"/>
      <c r="B65" s="29"/>
      <c r="C65" s="17"/>
      <c r="D65" s="17"/>
      <c r="E65" s="30"/>
      <c r="F65" s="31" t="str">
        <f aca="false">IF(C65="","",IFERROR(INDEX(Parametri!$C$34:$C$38,MATCH(C65,Parametri!$B$34:$B$38,0)),0))</f>
        <v/>
      </c>
      <c r="G65" s="32" t="str">
        <f aca="false">IF(E65="","",E65*F65)</f>
        <v/>
      </c>
      <c r="H65" s="32" t="str">
        <f aca="false">IF(E65="","",IF(Parametri!$C$6="Forfettario",G65*Parametri!$C$11,0))</f>
        <v/>
      </c>
      <c r="I65" s="32" t="str">
        <f aca="false">IF(E65="","",E65-G65-H65)</f>
        <v/>
      </c>
      <c r="J65" s="30"/>
    </row>
    <row r="66" customFormat="false" ht="15" hidden="false" customHeight="false" outlineLevel="0" collapsed="false">
      <c r="A66" s="28"/>
      <c r="B66" s="29"/>
      <c r="C66" s="17"/>
      <c r="D66" s="17"/>
      <c r="E66" s="30"/>
      <c r="F66" s="31" t="str">
        <f aca="false">IF(C66="","",IFERROR(INDEX(Parametri!$C$34:$C$38,MATCH(C66,Parametri!$B$34:$B$38,0)),0))</f>
        <v/>
      </c>
      <c r="G66" s="32" t="str">
        <f aca="false">IF(E66="","",E66*F66)</f>
        <v/>
      </c>
      <c r="H66" s="32" t="str">
        <f aca="false">IF(E66="","",IF(Parametri!$C$6="Forfettario",G66*Parametri!$C$11,0))</f>
        <v/>
      </c>
      <c r="I66" s="32" t="str">
        <f aca="false">IF(E66="","",E66-G66-H66)</f>
        <v/>
      </c>
      <c r="J66" s="30"/>
    </row>
    <row r="67" customFormat="false" ht="15" hidden="false" customHeight="false" outlineLevel="0" collapsed="false">
      <c r="A67" s="28"/>
      <c r="B67" s="29"/>
      <c r="C67" s="17"/>
      <c r="D67" s="17"/>
      <c r="E67" s="30"/>
      <c r="F67" s="31" t="str">
        <f aca="false">IF(C67="","",IFERROR(INDEX(Parametri!$C$34:$C$38,MATCH(C67,Parametri!$B$34:$B$38,0)),0))</f>
        <v/>
      </c>
      <c r="G67" s="32" t="str">
        <f aca="false">IF(E67="","",E67*F67)</f>
        <v/>
      </c>
      <c r="H67" s="32" t="str">
        <f aca="false">IF(E67="","",IF(Parametri!$C$6="Forfettario",G67*Parametri!$C$11,0))</f>
        <v/>
      </c>
      <c r="I67" s="32" t="str">
        <f aca="false">IF(E67="","",E67-G67-H67)</f>
        <v/>
      </c>
      <c r="J67" s="30"/>
    </row>
    <row r="68" customFormat="false" ht="15" hidden="false" customHeight="false" outlineLevel="0" collapsed="false">
      <c r="A68" s="28"/>
      <c r="B68" s="29"/>
      <c r="C68" s="17"/>
      <c r="D68" s="17"/>
      <c r="E68" s="30"/>
      <c r="F68" s="31" t="str">
        <f aca="false">IF(C68="","",IFERROR(INDEX(Parametri!$C$34:$C$38,MATCH(C68,Parametri!$B$34:$B$38,0)),0))</f>
        <v/>
      </c>
      <c r="G68" s="32" t="str">
        <f aca="false">IF(E68="","",E68*F68)</f>
        <v/>
      </c>
      <c r="H68" s="32" t="str">
        <f aca="false">IF(E68="","",IF(Parametri!$C$6="Forfettario",G68*Parametri!$C$11,0))</f>
        <v/>
      </c>
      <c r="I68" s="32" t="str">
        <f aca="false">IF(E68="","",E68-G68-H68)</f>
        <v/>
      </c>
      <c r="J68" s="30"/>
    </row>
    <row r="69" customFormat="false" ht="15" hidden="false" customHeight="false" outlineLevel="0" collapsed="false">
      <c r="A69" s="28"/>
      <c r="B69" s="29"/>
      <c r="C69" s="17"/>
      <c r="D69" s="17"/>
      <c r="E69" s="30"/>
      <c r="F69" s="31" t="str">
        <f aca="false">IF(C69="","",IFERROR(INDEX(Parametri!$C$34:$C$38,MATCH(C69,Parametri!$B$34:$B$38,0)),0))</f>
        <v/>
      </c>
      <c r="G69" s="32" t="str">
        <f aca="false">IF(E69="","",E69*F69)</f>
        <v/>
      </c>
      <c r="H69" s="32" t="str">
        <f aca="false">IF(E69="","",IF(Parametri!$C$6="Forfettario",G69*Parametri!$C$11,0))</f>
        <v/>
      </c>
      <c r="I69" s="32" t="str">
        <f aca="false">IF(E69="","",E69-G69-H69)</f>
        <v/>
      </c>
      <c r="J69" s="30"/>
    </row>
    <row r="70" customFormat="false" ht="15" hidden="false" customHeight="false" outlineLevel="0" collapsed="false">
      <c r="A70" s="28"/>
      <c r="B70" s="29"/>
      <c r="C70" s="17"/>
      <c r="D70" s="17"/>
      <c r="E70" s="30"/>
      <c r="F70" s="31" t="str">
        <f aca="false">IF(C70="","",IFERROR(INDEX(Parametri!$C$34:$C$38,MATCH(C70,Parametri!$B$34:$B$38,0)),0))</f>
        <v/>
      </c>
      <c r="G70" s="32" t="str">
        <f aca="false">IF(E70="","",E70*F70)</f>
        <v/>
      </c>
      <c r="H70" s="32" t="str">
        <f aca="false">IF(E70="","",IF(Parametri!$C$6="Forfettario",G70*Parametri!$C$11,0))</f>
        <v/>
      </c>
      <c r="I70" s="32" t="str">
        <f aca="false">IF(E70="","",E70-G70-H70)</f>
        <v/>
      </c>
      <c r="J70" s="30"/>
    </row>
    <row r="71" customFormat="false" ht="15" hidden="false" customHeight="false" outlineLevel="0" collapsed="false">
      <c r="A71" s="28"/>
      <c r="B71" s="29"/>
      <c r="C71" s="17"/>
      <c r="D71" s="17"/>
      <c r="E71" s="30"/>
      <c r="F71" s="31" t="str">
        <f aca="false">IF(C71="","",IFERROR(INDEX(Parametri!$C$34:$C$38,MATCH(C71,Parametri!$B$34:$B$38,0)),0))</f>
        <v/>
      </c>
      <c r="G71" s="32" t="str">
        <f aca="false">IF(E71="","",E71*F71)</f>
        <v/>
      </c>
      <c r="H71" s="32" t="str">
        <f aca="false">IF(E71="","",IF(Parametri!$C$6="Forfettario",G71*Parametri!$C$11,0))</f>
        <v/>
      </c>
      <c r="I71" s="32" t="str">
        <f aca="false">IF(E71="","",E71-G71-H71)</f>
        <v/>
      </c>
      <c r="J71" s="30"/>
    </row>
    <row r="72" customFormat="false" ht="15" hidden="false" customHeight="false" outlineLevel="0" collapsed="false">
      <c r="A72" s="28"/>
      <c r="B72" s="29"/>
      <c r="C72" s="17"/>
      <c r="D72" s="17"/>
      <c r="E72" s="30"/>
      <c r="F72" s="31" t="str">
        <f aca="false">IF(C72="","",IFERROR(INDEX(Parametri!$C$34:$C$38,MATCH(C72,Parametri!$B$34:$B$38,0)),0))</f>
        <v/>
      </c>
      <c r="G72" s="32" t="str">
        <f aca="false">IF(E72="","",E72*F72)</f>
        <v/>
      </c>
      <c r="H72" s="32" t="str">
        <f aca="false">IF(E72="","",IF(Parametri!$C$6="Forfettario",G72*Parametri!$C$11,0))</f>
        <v/>
      </c>
      <c r="I72" s="32" t="str">
        <f aca="false">IF(E72="","",E72-G72-H72)</f>
        <v/>
      </c>
      <c r="J72" s="30"/>
    </row>
    <row r="73" customFormat="false" ht="15" hidden="false" customHeight="false" outlineLevel="0" collapsed="false">
      <c r="A73" s="28"/>
      <c r="B73" s="29"/>
      <c r="C73" s="17"/>
      <c r="D73" s="17"/>
      <c r="E73" s="30"/>
      <c r="F73" s="31" t="str">
        <f aca="false">IF(C73="","",IFERROR(INDEX(Parametri!$C$34:$C$38,MATCH(C73,Parametri!$B$34:$B$38,0)),0))</f>
        <v/>
      </c>
      <c r="G73" s="32" t="str">
        <f aca="false">IF(E73="","",E73*F73)</f>
        <v/>
      </c>
      <c r="H73" s="32" t="str">
        <f aca="false">IF(E73="","",IF(Parametri!$C$6="Forfettario",G73*Parametri!$C$11,0))</f>
        <v/>
      </c>
      <c r="I73" s="32" t="str">
        <f aca="false">IF(E73="","",E73-G73-H73)</f>
        <v/>
      </c>
      <c r="J73" s="30"/>
    </row>
    <row r="74" customFormat="false" ht="15" hidden="false" customHeight="false" outlineLevel="0" collapsed="false">
      <c r="A74" s="28"/>
      <c r="B74" s="29"/>
      <c r="C74" s="17"/>
      <c r="D74" s="17"/>
      <c r="E74" s="30"/>
      <c r="F74" s="31" t="str">
        <f aca="false">IF(C74="","",IFERROR(INDEX(Parametri!$C$34:$C$38,MATCH(C74,Parametri!$B$34:$B$38,0)),0))</f>
        <v/>
      </c>
      <c r="G74" s="32" t="str">
        <f aca="false">IF(E74="","",E74*F74)</f>
        <v/>
      </c>
      <c r="H74" s="32" t="str">
        <f aca="false">IF(E74="","",IF(Parametri!$C$6="Forfettario",G74*Parametri!$C$11,0))</f>
        <v/>
      </c>
      <c r="I74" s="32" t="str">
        <f aca="false">IF(E74="","",E74-G74-H74)</f>
        <v/>
      </c>
      <c r="J74" s="30"/>
    </row>
    <row r="75" customFormat="false" ht="15" hidden="false" customHeight="false" outlineLevel="0" collapsed="false">
      <c r="A75" s="28"/>
      <c r="B75" s="29"/>
      <c r="C75" s="17"/>
      <c r="D75" s="17"/>
      <c r="E75" s="30"/>
      <c r="F75" s="31" t="str">
        <f aca="false">IF(C75="","",IFERROR(INDEX(Parametri!$C$34:$C$38,MATCH(C75,Parametri!$B$34:$B$38,0)),0))</f>
        <v/>
      </c>
      <c r="G75" s="32" t="str">
        <f aca="false">IF(E75="","",E75*F75)</f>
        <v/>
      </c>
      <c r="H75" s="32" t="str">
        <f aca="false">IF(E75="","",IF(Parametri!$C$6="Forfettario",G75*Parametri!$C$11,0))</f>
        <v/>
      </c>
      <c r="I75" s="32" t="str">
        <f aca="false">IF(E75="","",E75-G75-H75)</f>
        <v/>
      </c>
      <c r="J75" s="30"/>
    </row>
    <row r="76" customFormat="false" ht="15" hidden="false" customHeight="false" outlineLevel="0" collapsed="false">
      <c r="A76" s="28"/>
      <c r="B76" s="29"/>
      <c r="C76" s="17"/>
      <c r="D76" s="17"/>
      <c r="E76" s="30"/>
      <c r="F76" s="31" t="str">
        <f aca="false">IF(C76="","",IFERROR(INDEX(Parametri!$C$34:$C$38,MATCH(C76,Parametri!$B$34:$B$38,0)),0))</f>
        <v/>
      </c>
      <c r="G76" s="32" t="str">
        <f aca="false">IF(E76="","",E76*F76)</f>
        <v/>
      </c>
      <c r="H76" s="32" t="str">
        <f aca="false">IF(E76="","",IF(Parametri!$C$6="Forfettario",G76*Parametri!$C$11,0))</f>
        <v/>
      </c>
      <c r="I76" s="32" t="str">
        <f aca="false">IF(E76="","",E76-G76-H76)</f>
        <v/>
      </c>
      <c r="J76" s="30"/>
    </row>
    <row r="77" customFormat="false" ht="15" hidden="false" customHeight="false" outlineLevel="0" collapsed="false">
      <c r="A77" s="28"/>
      <c r="B77" s="29"/>
      <c r="C77" s="17"/>
      <c r="D77" s="17"/>
      <c r="E77" s="30"/>
      <c r="F77" s="31" t="str">
        <f aca="false">IF(C77="","",IFERROR(INDEX(Parametri!$C$34:$C$38,MATCH(C77,Parametri!$B$34:$B$38,0)),0))</f>
        <v/>
      </c>
      <c r="G77" s="32" t="str">
        <f aca="false">IF(E77="","",E77*F77)</f>
        <v/>
      </c>
      <c r="H77" s="32" t="str">
        <f aca="false">IF(E77="","",IF(Parametri!$C$6="Forfettario",G77*Parametri!$C$11,0))</f>
        <v/>
      </c>
      <c r="I77" s="32" t="str">
        <f aca="false">IF(E77="","",E77-G77-H77)</f>
        <v/>
      </c>
      <c r="J77" s="30"/>
    </row>
    <row r="78" customFormat="false" ht="15" hidden="false" customHeight="false" outlineLevel="0" collapsed="false">
      <c r="A78" s="28"/>
      <c r="B78" s="29"/>
      <c r="C78" s="17"/>
      <c r="D78" s="17"/>
      <c r="E78" s="30"/>
      <c r="F78" s="31" t="str">
        <f aca="false">IF(C78="","",IFERROR(INDEX(Parametri!$C$34:$C$38,MATCH(C78,Parametri!$B$34:$B$38,0)),0))</f>
        <v/>
      </c>
      <c r="G78" s="32" t="str">
        <f aca="false">IF(E78="","",E78*F78)</f>
        <v/>
      </c>
      <c r="H78" s="32" t="str">
        <f aca="false">IF(E78="","",IF(Parametri!$C$6="Forfettario",G78*Parametri!$C$11,0))</f>
        <v/>
      </c>
      <c r="I78" s="32" t="str">
        <f aca="false">IF(E78="","",E78-G78-H78)</f>
        <v/>
      </c>
      <c r="J78" s="30"/>
    </row>
    <row r="79" customFormat="false" ht="15" hidden="false" customHeight="false" outlineLevel="0" collapsed="false">
      <c r="A79" s="28"/>
      <c r="B79" s="29"/>
      <c r="C79" s="17"/>
      <c r="D79" s="17"/>
      <c r="E79" s="30"/>
      <c r="F79" s="31" t="str">
        <f aca="false">IF(C79="","",IFERROR(INDEX(Parametri!$C$34:$C$38,MATCH(C79,Parametri!$B$34:$B$38,0)),0))</f>
        <v/>
      </c>
      <c r="G79" s="32" t="str">
        <f aca="false">IF(E79="","",E79*F79)</f>
        <v/>
      </c>
      <c r="H79" s="32" t="str">
        <f aca="false">IF(E79="","",IF(Parametri!$C$6="Forfettario",G79*Parametri!$C$11,0))</f>
        <v/>
      </c>
      <c r="I79" s="32" t="str">
        <f aca="false">IF(E79="","",E79-G79-H79)</f>
        <v/>
      </c>
      <c r="J79" s="30"/>
    </row>
    <row r="80" customFormat="false" ht="15" hidden="false" customHeight="false" outlineLevel="0" collapsed="false">
      <c r="A80" s="28"/>
      <c r="B80" s="29"/>
      <c r="C80" s="17"/>
      <c r="D80" s="17"/>
      <c r="E80" s="30"/>
      <c r="F80" s="31" t="str">
        <f aca="false">IF(C80="","",IFERROR(INDEX(Parametri!$C$34:$C$38,MATCH(C80,Parametri!$B$34:$B$38,0)),0))</f>
        <v/>
      </c>
      <c r="G80" s="32" t="str">
        <f aca="false">IF(E80="","",E80*F80)</f>
        <v/>
      </c>
      <c r="H80" s="32" t="str">
        <f aca="false">IF(E80="","",IF(Parametri!$C$6="Forfettario",G80*Parametri!$C$11,0))</f>
        <v/>
      </c>
      <c r="I80" s="32" t="str">
        <f aca="false">IF(E80="","",E80-G80-H80)</f>
        <v/>
      </c>
      <c r="J80" s="30"/>
    </row>
    <row r="81" customFormat="false" ht="15" hidden="false" customHeight="false" outlineLevel="0" collapsed="false">
      <c r="A81" s="28"/>
      <c r="B81" s="29"/>
      <c r="C81" s="17"/>
      <c r="D81" s="17"/>
      <c r="E81" s="30"/>
      <c r="F81" s="31" t="str">
        <f aca="false">IF(C81="","",IFERROR(INDEX(Parametri!$C$34:$C$38,MATCH(C81,Parametri!$B$34:$B$38,0)),0))</f>
        <v/>
      </c>
      <c r="G81" s="32" t="str">
        <f aca="false">IF(E81="","",E81*F81)</f>
        <v/>
      </c>
      <c r="H81" s="32" t="str">
        <f aca="false">IF(E81="","",IF(Parametri!$C$6="Forfettario",G81*Parametri!$C$11,0))</f>
        <v/>
      </c>
      <c r="I81" s="32" t="str">
        <f aca="false">IF(E81="","",E81-G81-H81)</f>
        <v/>
      </c>
      <c r="J81" s="30"/>
    </row>
    <row r="82" customFormat="false" ht="15" hidden="false" customHeight="false" outlineLevel="0" collapsed="false">
      <c r="A82" s="28"/>
      <c r="B82" s="29"/>
      <c r="C82" s="17"/>
      <c r="D82" s="17"/>
      <c r="E82" s="30"/>
      <c r="F82" s="31" t="str">
        <f aca="false">IF(C82="","",IFERROR(INDEX(Parametri!$C$34:$C$38,MATCH(C82,Parametri!$B$34:$B$38,0)),0))</f>
        <v/>
      </c>
      <c r="G82" s="32" t="str">
        <f aca="false">IF(E82="","",E82*F82)</f>
        <v/>
      </c>
      <c r="H82" s="32" t="str">
        <f aca="false">IF(E82="","",IF(Parametri!$C$6="Forfettario",G82*Parametri!$C$11,0))</f>
        <v/>
      </c>
      <c r="I82" s="32" t="str">
        <f aca="false">IF(E82="","",E82-G82-H82)</f>
        <v/>
      </c>
      <c r="J82" s="30"/>
    </row>
    <row r="83" customFormat="false" ht="15" hidden="false" customHeight="false" outlineLevel="0" collapsed="false">
      <c r="A83" s="28"/>
      <c r="B83" s="29"/>
      <c r="C83" s="17"/>
      <c r="D83" s="17"/>
      <c r="E83" s="30"/>
      <c r="F83" s="31" t="str">
        <f aca="false">IF(C83="","",IFERROR(INDEX(Parametri!$C$34:$C$38,MATCH(C83,Parametri!$B$34:$B$38,0)),0))</f>
        <v/>
      </c>
      <c r="G83" s="32" t="str">
        <f aca="false">IF(E83="","",E83*F83)</f>
        <v/>
      </c>
      <c r="H83" s="32" t="str">
        <f aca="false">IF(E83="","",IF(Parametri!$C$6="Forfettario",G83*Parametri!$C$11,0))</f>
        <v/>
      </c>
      <c r="I83" s="32" t="str">
        <f aca="false">IF(E83="","",E83-G83-H83)</f>
        <v/>
      </c>
      <c r="J83" s="30"/>
    </row>
    <row r="84" customFormat="false" ht="15" hidden="false" customHeight="false" outlineLevel="0" collapsed="false">
      <c r="A84" s="28"/>
      <c r="B84" s="29"/>
      <c r="C84" s="17"/>
      <c r="D84" s="17"/>
      <c r="E84" s="30"/>
      <c r="F84" s="31" t="str">
        <f aca="false">IF(C84="","",IFERROR(INDEX(Parametri!$C$34:$C$38,MATCH(C84,Parametri!$B$34:$B$38,0)),0))</f>
        <v/>
      </c>
      <c r="G84" s="32" t="str">
        <f aca="false">IF(E84="","",E84*F84)</f>
        <v/>
      </c>
      <c r="H84" s="32" t="str">
        <f aca="false">IF(E84="","",IF(Parametri!$C$6="Forfettario",G84*Parametri!$C$11,0))</f>
        <v/>
      </c>
      <c r="I84" s="32" t="str">
        <f aca="false">IF(E84="","",E84-G84-H84)</f>
        <v/>
      </c>
      <c r="J84" s="30"/>
    </row>
    <row r="85" customFormat="false" ht="15" hidden="false" customHeight="false" outlineLevel="0" collapsed="false">
      <c r="A85" s="28"/>
      <c r="B85" s="29"/>
      <c r="C85" s="17"/>
      <c r="D85" s="17"/>
      <c r="E85" s="30"/>
      <c r="F85" s="31" t="str">
        <f aca="false">IF(C85="","",IFERROR(INDEX(Parametri!$C$34:$C$38,MATCH(C85,Parametri!$B$34:$B$38,0)),0))</f>
        <v/>
      </c>
      <c r="G85" s="32" t="str">
        <f aca="false">IF(E85="","",E85*F85)</f>
        <v/>
      </c>
      <c r="H85" s="32" t="str">
        <f aca="false">IF(E85="","",IF(Parametri!$C$6="Forfettario",G85*Parametri!$C$11,0))</f>
        <v/>
      </c>
      <c r="I85" s="32" t="str">
        <f aca="false">IF(E85="","",E85-G85-H85)</f>
        <v/>
      </c>
      <c r="J85" s="30"/>
    </row>
    <row r="86" customFormat="false" ht="15" hidden="false" customHeight="false" outlineLevel="0" collapsed="false">
      <c r="A86" s="28"/>
      <c r="B86" s="29"/>
      <c r="C86" s="17"/>
      <c r="D86" s="17"/>
      <c r="E86" s="30"/>
      <c r="F86" s="31" t="str">
        <f aca="false">IF(C86="","",IFERROR(INDEX(Parametri!$C$34:$C$38,MATCH(C86,Parametri!$B$34:$B$38,0)),0))</f>
        <v/>
      </c>
      <c r="G86" s="32" t="str">
        <f aca="false">IF(E86="","",E86*F86)</f>
        <v/>
      </c>
      <c r="H86" s="32" t="str">
        <f aca="false">IF(E86="","",IF(Parametri!$C$6="Forfettario",G86*Parametri!$C$11,0))</f>
        <v/>
      </c>
      <c r="I86" s="32" t="str">
        <f aca="false">IF(E86="","",E86-G86-H86)</f>
        <v/>
      </c>
      <c r="J86" s="30"/>
    </row>
    <row r="87" customFormat="false" ht="15" hidden="false" customHeight="false" outlineLevel="0" collapsed="false">
      <c r="A87" s="28"/>
      <c r="B87" s="29"/>
      <c r="C87" s="17"/>
      <c r="D87" s="17"/>
      <c r="E87" s="30"/>
      <c r="F87" s="31" t="str">
        <f aca="false">IF(C87="","",IFERROR(INDEX(Parametri!$C$34:$C$38,MATCH(C87,Parametri!$B$34:$B$38,0)),0))</f>
        <v/>
      </c>
      <c r="G87" s="32" t="str">
        <f aca="false">IF(E87="","",E87*F87)</f>
        <v/>
      </c>
      <c r="H87" s="32" t="str">
        <f aca="false">IF(E87="","",IF(Parametri!$C$6="Forfettario",G87*Parametri!$C$11,0))</f>
        <v/>
      </c>
      <c r="I87" s="32" t="str">
        <f aca="false">IF(E87="","",E87-G87-H87)</f>
        <v/>
      </c>
      <c r="J87" s="30"/>
    </row>
    <row r="88" customFormat="false" ht="15" hidden="false" customHeight="false" outlineLevel="0" collapsed="false">
      <c r="A88" s="28"/>
      <c r="B88" s="29"/>
      <c r="C88" s="17"/>
      <c r="D88" s="17"/>
      <c r="E88" s="30"/>
      <c r="F88" s="31" t="str">
        <f aca="false">IF(C88="","",IFERROR(INDEX(Parametri!$C$34:$C$38,MATCH(C88,Parametri!$B$34:$B$38,0)),0))</f>
        <v/>
      </c>
      <c r="G88" s="32" t="str">
        <f aca="false">IF(E88="","",E88*F88)</f>
        <v/>
      </c>
      <c r="H88" s="32" t="str">
        <f aca="false">IF(E88="","",IF(Parametri!$C$6="Forfettario",G88*Parametri!$C$11,0))</f>
        <v/>
      </c>
      <c r="I88" s="32" t="str">
        <f aca="false">IF(E88="","",E88-G88-H88)</f>
        <v/>
      </c>
      <c r="J88" s="30"/>
    </row>
    <row r="89" customFormat="false" ht="15" hidden="false" customHeight="false" outlineLevel="0" collapsed="false">
      <c r="A89" s="28"/>
      <c r="B89" s="29"/>
      <c r="C89" s="17"/>
      <c r="D89" s="17"/>
      <c r="E89" s="30"/>
      <c r="F89" s="31" t="str">
        <f aca="false">IF(C89="","",IFERROR(INDEX(Parametri!$C$34:$C$38,MATCH(C89,Parametri!$B$34:$B$38,0)),0))</f>
        <v/>
      </c>
      <c r="G89" s="32" t="str">
        <f aca="false">IF(E89="","",E89*F89)</f>
        <v/>
      </c>
      <c r="H89" s="32" t="str">
        <f aca="false">IF(E89="","",IF(Parametri!$C$6="Forfettario",G89*Parametri!$C$11,0))</f>
        <v/>
      </c>
      <c r="I89" s="32" t="str">
        <f aca="false">IF(E89="","",E89-G89-H89)</f>
        <v/>
      </c>
      <c r="J89" s="30"/>
    </row>
    <row r="90" customFormat="false" ht="15" hidden="false" customHeight="false" outlineLevel="0" collapsed="false">
      <c r="A90" s="28"/>
      <c r="B90" s="29"/>
      <c r="C90" s="17"/>
      <c r="D90" s="17"/>
      <c r="E90" s="30"/>
      <c r="F90" s="31" t="str">
        <f aca="false">IF(C90="","",IFERROR(INDEX(Parametri!$C$34:$C$38,MATCH(C90,Parametri!$B$34:$B$38,0)),0))</f>
        <v/>
      </c>
      <c r="G90" s="32" t="str">
        <f aca="false">IF(E90="","",E90*F90)</f>
        <v/>
      </c>
      <c r="H90" s="32" t="str">
        <f aca="false">IF(E90="","",IF(Parametri!$C$6="Forfettario",G90*Parametri!$C$11,0))</f>
        <v/>
      </c>
      <c r="I90" s="32" t="str">
        <f aca="false">IF(E90="","",E90-G90-H90)</f>
        <v/>
      </c>
      <c r="J90" s="30"/>
    </row>
    <row r="91" customFormat="false" ht="15" hidden="false" customHeight="false" outlineLevel="0" collapsed="false">
      <c r="A91" s="28"/>
      <c r="B91" s="29"/>
      <c r="C91" s="17"/>
      <c r="D91" s="17"/>
      <c r="E91" s="30"/>
      <c r="F91" s="31" t="str">
        <f aca="false">IF(C91="","",IFERROR(INDEX(Parametri!$C$34:$C$38,MATCH(C91,Parametri!$B$34:$B$38,0)),0))</f>
        <v/>
      </c>
      <c r="G91" s="32" t="str">
        <f aca="false">IF(E91="","",E91*F91)</f>
        <v/>
      </c>
      <c r="H91" s="32" t="str">
        <f aca="false">IF(E91="","",IF(Parametri!$C$6="Forfettario",G91*Parametri!$C$11,0))</f>
        <v/>
      </c>
      <c r="I91" s="32" t="str">
        <f aca="false">IF(E91="","",E91-G91-H91)</f>
        <v/>
      </c>
      <c r="J91" s="30"/>
    </row>
    <row r="92" customFormat="false" ht="15" hidden="false" customHeight="false" outlineLevel="0" collapsed="false">
      <c r="A92" s="28"/>
      <c r="B92" s="29"/>
      <c r="C92" s="17"/>
      <c r="D92" s="17"/>
      <c r="E92" s="30"/>
      <c r="F92" s="31" t="str">
        <f aca="false">IF(C92="","",IFERROR(INDEX(Parametri!$C$34:$C$38,MATCH(C92,Parametri!$B$34:$B$38,0)),0))</f>
        <v/>
      </c>
      <c r="G92" s="32" t="str">
        <f aca="false">IF(E92="","",E92*F92)</f>
        <v/>
      </c>
      <c r="H92" s="32" t="str">
        <f aca="false">IF(E92="","",IF(Parametri!$C$6="Forfettario",G92*Parametri!$C$11,0))</f>
        <v/>
      </c>
      <c r="I92" s="32" t="str">
        <f aca="false">IF(E92="","",E92-G92-H92)</f>
        <v/>
      </c>
      <c r="J92" s="30"/>
    </row>
    <row r="93" customFormat="false" ht="15" hidden="false" customHeight="false" outlineLevel="0" collapsed="false">
      <c r="A93" s="28"/>
      <c r="B93" s="29"/>
      <c r="C93" s="17"/>
      <c r="D93" s="17"/>
      <c r="E93" s="30"/>
      <c r="F93" s="31" t="str">
        <f aca="false">IF(C93="","",IFERROR(INDEX(Parametri!$C$34:$C$38,MATCH(C93,Parametri!$B$34:$B$38,0)),0))</f>
        <v/>
      </c>
      <c r="G93" s="32" t="str">
        <f aca="false">IF(E93="","",E93*F93)</f>
        <v/>
      </c>
      <c r="H93" s="32" t="str">
        <f aca="false">IF(E93="","",IF(Parametri!$C$6="Forfettario",G93*Parametri!$C$11,0))</f>
        <v/>
      </c>
      <c r="I93" s="32" t="str">
        <f aca="false">IF(E93="","",E93-G93-H93)</f>
        <v/>
      </c>
      <c r="J93" s="30"/>
    </row>
    <row r="94" customFormat="false" ht="15" hidden="false" customHeight="false" outlineLevel="0" collapsed="false">
      <c r="A94" s="28"/>
      <c r="B94" s="29"/>
      <c r="C94" s="17"/>
      <c r="D94" s="17"/>
      <c r="E94" s="30"/>
      <c r="F94" s="31" t="str">
        <f aca="false">IF(C94="","",IFERROR(INDEX(Parametri!$C$34:$C$38,MATCH(C94,Parametri!$B$34:$B$38,0)),0))</f>
        <v/>
      </c>
      <c r="G94" s="32" t="str">
        <f aca="false">IF(E94="","",E94*F94)</f>
        <v/>
      </c>
      <c r="H94" s="32" t="str">
        <f aca="false">IF(E94="","",IF(Parametri!$C$6="Forfettario",G94*Parametri!$C$11,0))</f>
        <v/>
      </c>
      <c r="I94" s="32" t="str">
        <f aca="false">IF(E94="","",E94-G94-H94)</f>
        <v/>
      </c>
      <c r="J94" s="30"/>
    </row>
    <row r="95" customFormat="false" ht="15" hidden="false" customHeight="false" outlineLevel="0" collapsed="false">
      <c r="A95" s="28"/>
      <c r="B95" s="29"/>
      <c r="C95" s="17"/>
      <c r="D95" s="17"/>
      <c r="E95" s="30"/>
      <c r="F95" s="31" t="str">
        <f aca="false">IF(C95="","",IFERROR(INDEX(Parametri!$C$34:$C$38,MATCH(C95,Parametri!$B$34:$B$38,0)),0))</f>
        <v/>
      </c>
      <c r="G95" s="32" t="str">
        <f aca="false">IF(E95="","",E95*F95)</f>
        <v/>
      </c>
      <c r="H95" s="32" t="str">
        <f aca="false">IF(E95="","",IF(Parametri!$C$6="Forfettario",G95*Parametri!$C$11,0))</f>
        <v/>
      </c>
      <c r="I95" s="32" t="str">
        <f aca="false">IF(E95="","",E95-G95-H95)</f>
        <v/>
      </c>
      <c r="J95" s="30"/>
    </row>
    <row r="96" customFormat="false" ht="15" hidden="false" customHeight="false" outlineLevel="0" collapsed="false">
      <c r="A96" s="28"/>
      <c r="B96" s="29"/>
      <c r="C96" s="17"/>
      <c r="D96" s="17"/>
      <c r="E96" s="30"/>
      <c r="F96" s="31" t="str">
        <f aca="false">IF(C96="","",IFERROR(INDEX(Parametri!$C$34:$C$38,MATCH(C96,Parametri!$B$34:$B$38,0)),0))</f>
        <v/>
      </c>
      <c r="G96" s="32" t="str">
        <f aca="false">IF(E96="","",E96*F96)</f>
        <v/>
      </c>
      <c r="H96" s="32" t="str">
        <f aca="false">IF(E96="","",IF(Parametri!$C$6="Forfettario",G96*Parametri!$C$11,0))</f>
        <v/>
      </c>
      <c r="I96" s="32" t="str">
        <f aca="false">IF(E96="","",E96-G96-H96)</f>
        <v/>
      </c>
      <c r="J96" s="30"/>
    </row>
    <row r="97" customFormat="false" ht="15" hidden="false" customHeight="false" outlineLevel="0" collapsed="false">
      <c r="A97" s="28"/>
      <c r="B97" s="29"/>
      <c r="C97" s="17"/>
      <c r="D97" s="17"/>
      <c r="E97" s="30"/>
      <c r="F97" s="31" t="str">
        <f aca="false">IF(C97="","",IFERROR(INDEX(Parametri!$C$34:$C$38,MATCH(C97,Parametri!$B$34:$B$38,0)),0))</f>
        <v/>
      </c>
      <c r="G97" s="32" t="str">
        <f aca="false">IF(E97="","",E97*F97)</f>
        <v/>
      </c>
      <c r="H97" s="32" t="str">
        <f aca="false">IF(E97="","",IF(Parametri!$C$6="Forfettario",G97*Parametri!$C$11,0))</f>
        <v/>
      </c>
      <c r="I97" s="32" t="str">
        <f aca="false">IF(E97="","",E97-G97-H97)</f>
        <v/>
      </c>
      <c r="J97" s="30"/>
    </row>
    <row r="98" customFormat="false" ht="15" hidden="false" customHeight="false" outlineLevel="0" collapsed="false">
      <c r="A98" s="28"/>
      <c r="B98" s="29"/>
      <c r="C98" s="17"/>
      <c r="D98" s="17"/>
      <c r="E98" s="30"/>
      <c r="F98" s="31" t="str">
        <f aca="false">IF(C98="","",IFERROR(INDEX(Parametri!$C$34:$C$38,MATCH(C98,Parametri!$B$34:$B$38,0)),0))</f>
        <v/>
      </c>
      <c r="G98" s="32" t="str">
        <f aca="false">IF(E98="","",E98*F98)</f>
        <v/>
      </c>
      <c r="H98" s="32" t="str">
        <f aca="false">IF(E98="","",IF(Parametri!$C$6="Forfettario",G98*Parametri!$C$11,0))</f>
        <v/>
      </c>
      <c r="I98" s="32" t="str">
        <f aca="false">IF(E98="","",E98-G98-H98)</f>
        <v/>
      </c>
      <c r="J98" s="30"/>
    </row>
    <row r="99" customFormat="false" ht="15" hidden="false" customHeight="false" outlineLevel="0" collapsed="false">
      <c r="A99" s="28"/>
      <c r="B99" s="29"/>
      <c r="C99" s="17"/>
      <c r="D99" s="17"/>
      <c r="E99" s="30"/>
      <c r="F99" s="31" t="str">
        <f aca="false">IF(C99="","",IFERROR(INDEX(Parametri!$C$34:$C$38,MATCH(C99,Parametri!$B$34:$B$38,0)),0))</f>
        <v/>
      </c>
      <c r="G99" s="32" t="str">
        <f aca="false">IF(E99="","",E99*F99)</f>
        <v/>
      </c>
      <c r="H99" s="32" t="str">
        <f aca="false">IF(E99="","",IF(Parametri!$C$6="Forfettario",G99*Parametri!$C$11,0))</f>
        <v/>
      </c>
      <c r="I99" s="32" t="str">
        <f aca="false">IF(E99="","",E99-G99-H99)</f>
        <v/>
      </c>
      <c r="J99" s="30"/>
    </row>
    <row r="100" customFormat="false" ht="15" hidden="false" customHeight="false" outlineLevel="0" collapsed="false">
      <c r="A100" s="28"/>
      <c r="B100" s="29"/>
      <c r="C100" s="17"/>
      <c r="D100" s="17"/>
      <c r="E100" s="30"/>
      <c r="F100" s="31" t="str">
        <f aca="false">IF(C100="","",IFERROR(INDEX(Parametri!$C$34:$C$38,MATCH(C100,Parametri!$B$34:$B$38,0)),0))</f>
        <v/>
      </c>
      <c r="G100" s="32" t="str">
        <f aca="false">IF(E100="","",E100*F100)</f>
        <v/>
      </c>
      <c r="H100" s="32" t="str">
        <f aca="false">IF(E100="","",IF(Parametri!$C$6="Forfettario",G100*Parametri!$C$11,0))</f>
        <v/>
      </c>
      <c r="I100" s="32" t="str">
        <f aca="false">IF(E100="","",E100-G100-H100)</f>
        <v/>
      </c>
      <c r="J100" s="30"/>
    </row>
    <row r="101" customFormat="false" ht="15" hidden="false" customHeight="false" outlineLevel="0" collapsed="false">
      <c r="A101" s="28"/>
      <c r="B101" s="29"/>
      <c r="C101" s="17"/>
      <c r="D101" s="17"/>
      <c r="E101" s="30"/>
      <c r="F101" s="31" t="str">
        <f aca="false">IF(C101="","",IFERROR(INDEX(Parametri!$C$34:$C$38,MATCH(C101,Parametri!$B$34:$B$38,0)),0))</f>
        <v/>
      </c>
      <c r="G101" s="32" t="str">
        <f aca="false">IF(E101="","",E101*F101)</f>
        <v/>
      </c>
      <c r="H101" s="32" t="str">
        <f aca="false">IF(E101="","",IF(Parametri!$C$6="Forfettario",G101*Parametri!$C$11,0))</f>
        <v/>
      </c>
      <c r="I101" s="32" t="str">
        <f aca="false">IF(E101="","",E101-G101-H101)</f>
        <v/>
      </c>
      <c r="J101" s="30"/>
    </row>
    <row r="102" customFormat="false" ht="15" hidden="false" customHeight="false" outlineLevel="0" collapsed="false">
      <c r="A102" s="28"/>
      <c r="B102" s="29"/>
      <c r="C102" s="17"/>
      <c r="D102" s="17"/>
      <c r="E102" s="30"/>
      <c r="F102" s="31" t="str">
        <f aca="false">IF(C102="","",IFERROR(INDEX(Parametri!$C$34:$C$38,MATCH(C102,Parametri!$B$34:$B$38,0)),0))</f>
        <v/>
      </c>
      <c r="G102" s="32" t="str">
        <f aca="false">IF(E102="","",E102*F102)</f>
        <v/>
      </c>
      <c r="H102" s="32" t="str">
        <f aca="false">IF(E102="","",IF(Parametri!$C$6="Forfettario",G102*Parametri!$C$11,0))</f>
        <v/>
      </c>
      <c r="I102" s="32" t="str">
        <f aca="false">IF(E102="","",E102-G102-H102)</f>
        <v/>
      </c>
      <c r="J102" s="30"/>
    </row>
    <row r="103" customFormat="false" ht="15" hidden="false" customHeight="false" outlineLevel="0" collapsed="false">
      <c r="A103" s="28"/>
      <c r="B103" s="29"/>
      <c r="C103" s="17"/>
      <c r="D103" s="17"/>
      <c r="E103" s="30"/>
      <c r="F103" s="31" t="str">
        <f aca="false">IF(C103="","",IFERROR(INDEX(Parametri!$C$34:$C$38,MATCH(C103,Parametri!$B$34:$B$38,0)),0))</f>
        <v/>
      </c>
      <c r="G103" s="32" t="str">
        <f aca="false">IF(E103="","",E103*F103)</f>
        <v/>
      </c>
      <c r="H103" s="32" t="str">
        <f aca="false">IF(E103="","",IF(Parametri!$C$6="Forfettario",G103*Parametri!$C$11,0))</f>
        <v/>
      </c>
      <c r="I103" s="32" t="str">
        <f aca="false">IF(E103="","",E103-G103-H103)</f>
        <v/>
      </c>
      <c r="J103" s="30"/>
    </row>
    <row r="104" customFormat="false" ht="15" hidden="false" customHeight="false" outlineLevel="0" collapsed="false">
      <c r="A104" s="28"/>
      <c r="B104" s="29"/>
      <c r="C104" s="17"/>
      <c r="D104" s="17"/>
      <c r="E104" s="30"/>
      <c r="F104" s="31" t="str">
        <f aca="false">IF(C104="","",IFERROR(INDEX(Parametri!$C$34:$C$38,MATCH(C104,Parametri!$B$34:$B$38,0)),0))</f>
        <v/>
      </c>
      <c r="G104" s="32" t="str">
        <f aca="false">IF(E104="","",E104*F104)</f>
        <v/>
      </c>
      <c r="H104" s="32" t="str">
        <f aca="false">IF(E104="","",IF(Parametri!$C$6="Forfettario",G104*Parametri!$C$11,0))</f>
        <v/>
      </c>
      <c r="I104" s="32" t="str">
        <f aca="false">IF(E104="","",E104-G104-H104)</f>
        <v/>
      </c>
      <c r="J104" s="30"/>
    </row>
    <row r="105" customFormat="false" ht="15" hidden="false" customHeight="false" outlineLevel="0" collapsed="false">
      <c r="A105" s="28"/>
      <c r="B105" s="29"/>
      <c r="C105" s="17"/>
      <c r="D105" s="17"/>
      <c r="E105" s="30"/>
      <c r="F105" s="31" t="str">
        <f aca="false">IF(C105="","",IFERROR(INDEX(Parametri!$C$34:$C$38,MATCH(C105,Parametri!$B$34:$B$38,0)),0))</f>
        <v/>
      </c>
      <c r="G105" s="32" t="str">
        <f aca="false">IF(E105="","",E105*F105)</f>
        <v/>
      </c>
      <c r="H105" s="32" t="str">
        <f aca="false">IF(E105="","",IF(Parametri!$C$6="Forfettario",G105*Parametri!$C$11,0))</f>
        <v/>
      </c>
      <c r="I105" s="32" t="str">
        <f aca="false">IF(E105="","",E105-G105-H105)</f>
        <v/>
      </c>
      <c r="J105" s="30"/>
    </row>
    <row r="106" customFormat="false" ht="15" hidden="false" customHeight="false" outlineLevel="0" collapsed="false">
      <c r="A106" s="28"/>
      <c r="B106" s="29"/>
      <c r="C106" s="17"/>
      <c r="D106" s="17"/>
      <c r="E106" s="30"/>
      <c r="F106" s="31" t="str">
        <f aca="false">IF(C106="","",IFERROR(INDEX(Parametri!$C$34:$C$38,MATCH(C106,Parametri!$B$34:$B$38,0)),0))</f>
        <v/>
      </c>
      <c r="G106" s="32" t="str">
        <f aca="false">IF(E106="","",E106*F106)</f>
        <v/>
      </c>
      <c r="H106" s="32" t="str">
        <f aca="false">IF(E106="","",IF(Parametri!$C$6="Forfettario",G106*Parametri!$C$11,0))</f>
        <v/>
      </c>
      <c r="I106" s="32" t="str">
        <f aca="false">IF(E106="","",E106-G106-H106)</f>
        <v/>
      </c>
      <c r="J106" s="30"/>
    </row>
    <row r="107" customFormat="false" ht="15" hidden="false" customHeight="false" outlineLevel="0" collapsed="false">
      <c r="A107" s="28"/>
      <c r="B107" s="29"/>
      <c r="C107" s="17"/>
      <c r="D107" s="17"/>
      <c r="E107" s="30"/>
      <c r="F107" s="31" t="str">
        <f aca="false">IF(C107="","",IFERROR(INDEX(Parametri!$C$34:$C$38,MATCH(C107,Parametri!$B$34:$B$38,0)),0))</f>
        <v/>
      </c>
      <c r="G107" s="32" t="str">
        <f aca="false">IF(E107="","",E107*F107)</f>
        <v/>
      </c>
      <c r="H107" s="32" t="str">
        <f aca="false">IF(E107="","",IF(Parametri!$C$6="Forfettario",G107*Parametri!$C$11,0))</f>
        <v/>
      </c>
      <c r="I107" s="32" t="str">
        <f aca="false">IF(E107="","",E107-G107-H107)</f>
        <v/>
      </c>
      <c r="J107" s="30"/>
    </row>
    <row r="108" customFormat="false" ht="15" hidden="false" customHeight="false" outlineLevel="0" collapsed="false">
      <c r="A108" s="28"/>
      <c r="B108" s="29"/>
      <c r="C108" s="17"/>
      <c r="D108" s="17"/>
      <c r="E108" s="30"/>
      <c r="F108" s="31" t="str">
        <f aca="false">IF(C108="","",IFERROR(INDEX(Parametri!$C$34:$C$38,MATCH(C108,Parametri!$B$34:$B$38,0)),0))</f>
        <v/>
      </c>
      <c r="G108" s="32" t="str">
        <f aca="false">IF(E108="","",E108*F108)</f>
        <v/>
      </c>
      <c r="H108" s="32" t="str">
        <f aca="false">IF(E108="","",IF(Parametri!$C$6="Forfettario",G108*Parametri!$C$11,0))</f>
        <v/>
      </c>
      <c r="I108" s="32" t="str">
        <f aca="false">IF(E108="","",E108-G108-H108)</f>
        <v/>
      </c>
      <c r="J108" s="30"/>
    </row>
    <row r="109" customFormat="false" ht="15" hidden="false" customHeight="false" outlineLevel="0" collapsed="false">
      <c r="A109" s="28"/>
      <c r="B109" s="29"/>
      <c r="C109" s="17"/>
      <c r="D109" s="17"/>
      <c r="E109" s="30"/>
      <c r="F109" s="31" t="str">
        <f aca="false">IF(C109="","",IFERROR(INDEX(Parametri!$C$34:$C$38,MATCH(C109,Parametri!$B$34:$B$38,0)),0))</f>
        <v/>
      </c>
      <c r="G109" s="32" t="str">
        <f aca="false">IF(E109="","",E109*F109)</f>
        <v/>
      </c>
      <c r="H109" s="32" t="str">
        <f aca="false">IF(E109="","",IF(Parametri!$C$6="Forfettario",G109*Parametri!$C$11,0))</f>
        <v/>
      </c>
      <c r="I109" s="32" t="str">
        <f aca="false">IF(E109="","",E109-G109-H109)</f>
        <v/>
      </c>
      <c r="J109" s="30"/>
    </row>
    <row r="110" customFormat="false" ht="15" hidden="false" customHeight="false" outlineLevel="0" collapsed="false">
      <c r="A110" s="28"/>
      <c r="B110" s="29"/>
      <c r="C110" s="17"/>
      <c r="D110" s="17"/>
      <c r="E110" s="30"/>
      <c r="F110" s="31" t="str">
        <f aca="false">IF(C110="","",IFERROR(INDEX(Parametri!$C$34:$C$38,MATCH(C110,Parametri!$B$34:$B$38,0)),0))</f>
        <v/>
      </c>
      <c r="G110" s="32" t="str">
        <f aca="false">IF(E110="","",E110*F110)</f>
        <v/>
      </c>
      <c r="H110" s="32" t="str">
        <f aca="false">IF(E110="","",IF(Parametri!$C$6="Forfettario",G110*Parametri!$C$11,0))</f>
        <v/>
      </c>
      <c r="I110" s="32" t="str">
        <f aca="false">IF(E110="","",E110-G110-H110)</f>
        <v/>
      </c>
      <c r="J110" s="30"/>
    </row>
    <row r="111" customFormat="false" ht="15" hidden="false" customHeight="false" outlineLevel="0" collapsed="false">
      <c r="A111" s="28"/>
      <c r="B111" s="29"/>
      <c r="C111" s="17"/>
      <c r="D111" s="17"/>
      <c r="E111" s="30"/>
      <c r="F111" s="31" t="str">
        <f aca="false">IF(C111="","",IFERROR(INDEX(Parametri!$C$34:$C$38,MATCH(C111,Parametri!$B$34:$B$38,0)),0))</f>
        <v/>
      </c>
      <c r="G111" s="32" t="str">
        <f aca="false">IF(E111="","",E111*F111)</f>
        <v/>
      </c>
      <c r="H111" s="32" t="str">
        <f aca="false">IF(E111="","",IF(Parametri!$C$6="Forfettario",G111*Parametri!$C$11,0))</f>
        <v/>
      </c>
      <c r="I111" s="32" t="str">
        <f aca="false">IF(E111="","",E111-G111-H111)</f>
        <v/>
      </c>
      <c r="J111" s="30"/>
    </row>
    <row r="112" customFormat="false" ht="15" hidden="false" customHeight="false" outlineLevel="0" collapsed="false">
      <c r="A112" s="28"/>
      <c r="B112" s="29"/>
      <c r="C112" s="17"/>
      <c r="D112" s="17"/>
      <c r="E112" s="30"/>
      <c r="F112" s="31" t="str">
        <f aca="false">IF(C112="","",IFERROR(INDEX(Parametri!$C$34:$C$38,MATCH(C112,Parametri!$B$34:$B$38,0)),0))</f>
        <v/>
      </c>
      <c r="G112" s="32" t="str">
        <f aca="false">IF(E112="","",E112*F112)</f>
        <v/>
      </c>
      <c r="H112" s="32" t="str">
        <f aca="false">IF(E112="","",IF(Parametri!$C$6="Forfettario",G112*Parametri!$C$11,0))</f>
        <v/>
      </c>
      <c r="I112" s="32" t="str">
        <f aca="false">IF(E112="","",E112-G112-H112)</f>
        <v/>
      </c>
      <c r="J112" s="30"/>
    </row>
    <row r="113" customFormat="false" ht="15" hidden="false" customHeight="false" outlineLevel="0" collapsed="false">
      <c r="A113" s="28"/>
      <c r="B113" s="29"/>
      <c r="C113" s="17"/>
      <c r="D113" s="17"/>
      <c r="E113" s="30"/>
      <c r="F113" s="31" t="str">
        <f aca="false">IF(C113="","",IFERROR(INDEX(Parametri!$C$34:$C$38,MATCH(C113,Parametri!$B$34:$B$38,0)),0))</f>
        <v/>
      </c>
      <c r="G113" s="32" t="str">
        <f aca="false">IF(E113="","",E113*F113)</f>
        <v/>
      </c>
      <c r="H113" s="32" t="str">
        <f aca="false">IF(E113="","",IF(Parametri!$C$6="Forfettario",G113*Parametri!$C$11,0))</f>
        <v/>
      </c>
      <c r="I113" s="32" t="str">
        <f aca="false">IF(E113="","",E113-G113-H113)</f>
        <v/>
      </c>
      <c r="J113" s="30"/>
    </row>
    <row r="114" customFormat="false" ht="15" hidden="false" customHeight="false" outlineLevel="0" collapsed="false">
      <c r="A114" s="28"/>
      <c r="B114" s="29"/>
      <c r="C114" s="17"/>
      <c r="D114" s="17"/>
      <c r="E114" s="30"/>
      <c r="F114" s="31" t="str">
        <f aca="false">IF(C114="","",IFERROR(INDEX(Parametri!$C$34:$C$38,MATCH(C114,Parametri!$B$34:$B$38,0)),0))</f>
        <v/>
      </c>
      <c r="G114" s="32" t="str">
        <f aca="false">IF(E114="","",E114*F114)</f>
        <v/>
      </c>
      <c r="H114" s="32" t="str">
        <f aca="false">IF(E114="","",IF(Parametri!$C$6="Forfettario",G114*Parametri!$C$11,0))</f>
        <v/>
      </c>
      <c r="I114" s="32" t="str">
        <f aca="false">IF(E114="","",E114-G114-H114)</f>
        <v/>
      </c>
      <c r="J114" s="30"/>
    </row>
    <row r="115" customFormat="false" ht="15" hidden="false" customHeight="false" outlineLevel="0" collapsed="false">
      <c r="A115" s="28"/>
      <c r="B115" s="29"/>
      <c r="C115" s="17"/>
      <c r="D115" s="17"/>
      <c r="E115" s="30"/>
      <c r="F115" s="31" t="str">
        <f aca="false">IF(C115="","",IFERROR(INDEX(Parametri!$C$34:$C$38,MATCH(C115,Parametri!$B$34:$B$38,0)),0))</f>
        <v/>
      </c>
      <c r="G115" s="32" t="str">
        <f aca="false">IF(E115="","",E115*F115)</f>
        <v/>
      </c>
      <c r="H115" s="32" t="str">
        <f aca="false">IF(E115="","",IF(Parametri!$C$6="Forfettario",G115*Parametri!$C$11,0))</f>
        <v/>
      </c>
      <c r="I115" s="32" t="str">
        <f aca="false">IF(E115="","",E115-G115-H115)</f>
        <v/>
      </c>
      <c r="J115" s="30"/>
    </row>
    <row r="116" customFormat="false" ht="15" hidden="false" customHeight="false" outlineLevel="0" collapsed="false">
      <c r="A116" s="28"/>
      <c r="B116" s="29"/>
      <c r="C116" s="17"/>
      <c r="D116" s="17"/>
      <c r="E116" s="30"/>
      <c r="F116" s="31" t="str">
        <f aca="false">IF(C116="","",IFERROR(INDEX(Parametri!$C$34:$C$38,MATCH(C116,Parametri!$B$34:$B$38,0)),0))</f>
        <v/>
      </c>
      <c r="G116" s="32" t="str">
        <f aca="false">IF(E116="","",E116*F116)</f>
        <v/>
      </c>
      <c r="H116" s="32" t="str">
        <f aca="false">IF(E116="","",IF(Parametri!$C$6="Forfettario",G116*Parametri!$C$11,0))</f>
        <v/>
      </c>
      <c r="I116" s="32" t="str">
        <f aca="false">IF(E116="","",E116-G116-H116)</f>
        <v/>
      </c>
      <c r="J116" s="30"/>
    </row>
    <row r="117" customFormat="false" ht="15" hidden="false" customHeight="false" outlineLevel="0" collapsed="false">
      <c r="A117" s="28"/>
      <c r="B117" s="29"/>
      <c r="C117" s="17"/>
      <c r="D117" s="17"/>
      <c r="E117" s="30"/>
      <c r="F117" s="31" t="str">
        <f aca="false">IF(C117="","",IFERROR(INDEX(Parametri!$C$34:$C$38,MATCH(C117,Parametri!$B$34:$B$38,0)),0))</f>
        <v/>
      </c>
      <c r="G117" s="32" t="str">
        <f aca="false">IF(E117="","",E117*F117)</f>
        <v/>
      </c>
      <c r="H117" s="32" t="str">
        <f aca="false">IF(E117="","",IF(Parametri!$C$6="Forfettario",G117*Parametri!$C$11,0))</f>
        <v/>
      </c>
      <c r="I117" s="32" t="str">
        <f aca="false">IF(E117="","",E117-G117-H117)</f>
        <v/>
      </c>
      <c r="J117" s="30"/>
    </row>
    <row r="118" customFormat="false" ht="15" hidden="false" customHeight="false" outlineLevel="0" collapsed="false">
      <c r="A118" s="28"/>
      <c r="B118" s="29"/>
      <c r="C118" s="17"/>
      <c r="D118" s="17"/>
      <c r="E118" s="30"/>
      <c r="F118" s="31" t="str">
        <f aca="false">IF(C118="","",IFERROR(INDEX(Parametri!$C$34:$C$38,MATCH(C118,Parametri!$B$34:$B$38,0)),0))</f>
        <v/>
      </c>
      <c r="G118" s="32" t="str">
        <f aca="false">IF(E118="","",E118*F118)</f>
        <v/>
      </c>
      <c r="H118" s="32" t="str">
        <f aca="false">IF(E118="","",IF(Parametri!$C$6="Forfettario",G118*Parametri!$C$11,0))</f>
        <v/>
      </c>
      <c r="I118" s="32" t="str">
        <f aca="false">IF(E118="","",E118-G118-H118)</f>
        <v/>
      </c>
      <c r="J118" s="30"/>
    </row>
    <row r="119" customFormat="false" ht="15" hidden="false" customHeight="false" outlineLevel="0" collapsed="false">
      <c r="A119" s="28"/>
      <c r="B119" s="29"/>
      <c r="C119" s="17"/>
      <c r="D119" s="17"/>
      <c r="E119" s="30"/>
      <c r="F119" s="31" t="str">
        <f aca="false">IF(C119="","",IFERROR(INDEX(Parametri!$C$34:$C$38,MATCH(C119,Parametri!$B$34:$B$38,0)),0))</f>
        <v/>
      </c>
      <c r="G119" s="32" t="str">
        <f aca="false">IF(E119="","",E119*F119)</f>
        <v/>
      </c>
      <c r="H119" s="32" t="str">
        <f aca="false">IF(E119="","",IF(Parametri!$C$6="Forfettario",G119*Parametri!$C$11,0))</f>
        <v/>
      </c>
      <c r="I119" s="32" t="str">
        <f aca="false">IF(E119="","",E119-G119-H119)</f>
        <v/>
      </c>
      <c r="J119" s="30"/>
    </row>
    <row r="120" customFormat="false" ht="15" hidden="false" customHeight="false" outlineLevel="0" collapsed="false">
      <c r="A120" s="28"/>
      <c r="B120" s="29"/>
      <c r="C120" s="17"/>
      <c r="D120" s="17"/>
      <c r="E120" s="30"/>
      <c r="F120" s="31" t="str">
        <f aca="false">IF(C120="","",IFERROR(INDEX(Parametri!$C$34:$C$38,MATCH(C120,Parametri!$B$34:$B$38,0)),0))</f>
        <v/>
      </c>
      <c r="G120" s="32" t="str">
        <f aca="false">IF(E120="","",E120*F120)</f>
        <v/>
      </c>
      <c r="H120" s="32" t="str">
        <f aca="false">IF(E120="","",IF(Parametri!$C$6="Forfettario",G120*Parametri!$C$11,0))</f>
        <v/>
      </c>
      <c r="I120" s="32" t="str">
        <f aca="false">IF(E120="","",E120-G120-H120)</f>
        <v/>
      </c>
      <c r="J120" s="30"/>
    </row>
    <row r="121" customFormat="false" ht="15" hidden="false" customHeight="false" outlineLevel="0" collapsed="false">
      <c r="A121" s="28"/>
      <c r="B121" s="29"/>
      <c r="C121" s="17"/>
      <c r="D121" s="17"/>
      <c r="E121" s="30"/>
      <c r="F121" s="31" t="str">
        <f aca="false">IF(C121="","",IFERROR(INDEX(Parametri!$C$34:$C$38,MATCH(C121,Parametri!$B$34:$B$38,0)),0))</f>
        <v/>
      </c>
      <c r="G121" s="32" t="str">
        <f aca="false">IF(E121="","",E121*F121)</f>
        <v/>
      </c>
      <c r="H121" s="32" t="str">
        <f aca="false">IF(E121="","",IF(Parametri!$C$6="Forfettario",G121*Parametri!$C$11,0))</f>
        <v/>
      </c>
      <c r="I121" s="32" t="str">
        <f aca="false">IF(E121="","",E121-G121-H121)</f>
        <v/>
      </c>
      <c r="J121" s="30"/>
    </row>
    <row r="122" customFormat="false" ht="15" hidden="false" customHeight="false" outlineLevel="0" collapsed="false">
      <c r="A122" s="28"/>
      <c r="B122" s="29"/>
      <c r="C122" s="17"/>
      <c r="D122" s="17"/>
      <c r="E122" s="30"/>
      <c r="F122" s="31" t="str">
        <f aca="false">IF(C122="","",IFERROR(INDEX(Parametri!$C$34:$C$38,MATCH(C122,Parametri!$B$34:$B$38,0)),0))</f>
        <v/>
      </c>
      <c r="G122" s="32" t="str">
        <f aca="false">IF(E122="","",E122*F122)</f>
        <v/>
      </c>
      <c r="H122" s="32" t="str">
        <f aca="false">IF(E122="","",IF(Parametri!$C$6="Forfettario",G122*Parametri!$C$11,0))</f>
        <v/>
      </c>
      <c r="I122" s="32" t="str">
        <f aca="false">IF(E122="","",E122-G122-H122)</f>
        <v/>
      </c>
      <c r="J122" s="30"/>
    </row>
    <row r="123" customFormat="false" ht="15" hidden="false" customHeight="false" outlineLevel="0" collapsed="false">
      <c r="A123" s="28"/>
      <c r="B123" s="29"/>
      <c r="C123" s="17"/>
      <c r="D123" s="17"/>
      <c r="E123" s="30"/>
      <c r="F123" s="31" t="str">
        <f aca="false">IF(C123="","",IFERROR(INDEX(Parametri!$C$34:$C$38,MATCH(C123,Parametri!$B$34:$B$38,0)),0))</f>
        <v/>
      </c>
      <c r="G123" s="32" t="str">
        <f aca="false">IF(E123="","",E123*F123)</f>
        <v/>
      </c>
      <c r="H123" s="32" t="str">
        <f aca="false">IF(E123="","",IF(Parametri!$C$6="Forfettario",G123*Parametri!$C$11,0))</f>
        <v/>
      </c>
      <c r="I123" s="32" t="str">
        <f aca="false">IF(E123="","",E123-G123-H123)</f>
        <v/>
      </c>
      <c r="J123" s="30"/>
    </row>
    <row r="124" customFormat="false" ht="15" hidden="false" customHeight="false" outlineLevel="0" collapsed="false">
      <c r="A124" s="28"/>
      <c r="B124" s="29"/>
      <c r="C124" s="17"/>
      <c r="D124" s="17"/>
      <c r="E124" s="30"/>
      <c r="F124" s="31" t="str">
        <f aca="false">IF(C124="","",IFERROR(INDEX(Parametri!$C$34:$C$38,MATCH(C124,Parametri!$B$34:$B$38,0)),0))</f>
        <v/>
      </c>
      <c r="G124" s="32" t="str">
        <f aca="false">IF(E124="","",E124*F124)</f>
        <v/>
      </c>
      <c r="H124" s="32" t="str">
        <f aca="false">IF(E124="","",IF(Parametri!$C$6="Forfettario",G124*Parametri!$C$11,0))</f>
        <v/>
      </c>
      <c r="I124" s="32" t="str">
        <f aca="false">IF(E124="","",E124-G124-H124)</f>
        <v/>
      </c>
      <c r="J124" s="30"/>
    </row>
    <row r="125" customFormat="false" ht="15" hidden="false" customHeight="false" outlineLevel="0" collapsed="false">
      <c r="A125" s="28"/>
      <c r="B125" s="29"/>
      <c r="C125" s="17"/>
      <c r="D125" s="17"/>
      <c r="E125" s="30"/>
      <c r="F125" s="31" t="str">
        <f aca="false">IF(C125="","",IFERROR(INDEX(Parametri!$C$34:$C$38,MATCH(C125,Parametri!$B$34:$B$38,0)),0))</f>
        <v/>
      </c>
      <c r="G125" s="32" t="str">
        <f aca="false">IF(E125="","",E125*F125)</f>
        <v/>
      </c>
      <c r="H125" s="32" t="str">
        <f aca="false">IF(E125="","",IF(Parametri!$C$6="Forfettario",G125*Parametri!$C$11,0))</f>
        <v/>
      </c>
      <c r="I125" s="32" t="str">
        <f aca="false">IF(E125="","",E125-G125-H125)</f>
        <v/>
      </c>
      <c r="J125" s="30"/>
    </row>
    <row r="126" customFormat="false" ht="15" hidden="false" customHeight="false" outlineLevel="0" collapsed="false">
      <c r="A126" s="28"/>
      <c r="B126" s="29"/>
      <c r="C126" s="17"/>
      <c r="D126" s="17"/>
      <c r="E126" s="30"/>
      <c r="F126" s="31" t="str">
        <f aca="false">IF(C126="","",IFERROR(INDEX(Parametri!$C$34:$C$38,MATCH(C126,Parametri!$B$34:$B$38,0)),0))</f>
        <v/>
      </c>
      <c r="G126" s="32" t="str">
        <f aca="false">IF(E126="","",E126*F126)</f>
        <v/>
      </c>
      <c r="H126" s="32" t="str">
        <f aca="false">IF(E126="","",IF(Parametri!$C$6="Forfettario",G126*Parametri!$C$11,0))</f>
        <v/>
      </c>
      <c r="I126" s="32" t="str">
        <f aca="false">IF(E126="","",E126-G126-H126)</f>
        <v/>
      </c>
      <c r="J126" s="30"/>
    </row>
    <row r="127" customFormat="false" ht="15" hidden="false" customHeight="false" outlineLevel="0" collapsed="false">
      <c r="A127" s="28"/>
      <c r="B127" s="29"/>
      <c r="C127" s="17"/>
      <c r="D127" s="17"/>
      <c r="E127" s="30"/>
      <c r="F127" s="31" t="str">
        <f aca="false">IF(C127="","",IFERROR(INDEX(Parametri!$C$34:$C$38,MATCH(C127,Parametri!$B$34:$B$38,0)),0))</f>
        <v/>
      </c>
      <c r="G127" s="32" t="str">
        <f aca="false">IF(E127="","",E127*F127)</f>
        <v/>
      </c>
      <c r="H127" s="32" t="str">
        <f aca="false">IF(E127="","",IF(Parametri!$C$6="Forfettario",G127*Parametri!$C$11,0))</f>
        <v/>
      </c>
      <c r="I127" s="32" t="str">
        <f aca="false">IF(E127="","",E127-G127-H127)</f>
        <v/>
      </c>
      <c r="J127" s="30"/>
    </row>
    <row r="128" customFormat="false" ht="15" hidden="false" customHeight="false" outlineLevel="0" collapsed="false">
      <c r="A128" s="28"/>
      <c r="B128" s="29"/>
      <c r="C128" s="17"/>
      <c r="D128" s="17"/>
      <c r="E128" s="30"/>
      <c r="F128" s="31" t="str">
        <f aca="false">IF(C128="","",IFERROR(INDEX(Parametri!$C$34:$C$38,MATCH(C128,Parametri!$B$34:$B$38,0)),0))</f>
        <v/>
      </c>
      <c r="G128" s="32" t="str">
        <f aca="false">IF(E128="","",E128*F128)</f>
        <v/>
      </c>
      <c r="H128" s="32" t="str">
        <f aca="false">IF(E128="","",IF(Parametri!$C$6="Forfettario",G128*Parametri!$C$11,0))</f>
        <v/>
      </c>
      <c r="I128" s="32" t="str">
        <f aca="false">IF(E128="","",E128-G128-H128)</f>
        <v/>
      </c>
      <c r="J128" s="30"/>
    </row>
    <row r="129" customFormat="false" ht="15" hidden="false" customHeight="false" outlineLevel="0" collapsed="false">
      <c r="A129" s="28"/>
      <c r="B129" s="29"/>
      <c r="C129" s="17"/>
      <c r="D129" s="17"/>
      <c r="E129" s="30"/>
      <c r="F129" s="31" t="str">
        <f aca="false">IF(C129="","",IFERROR(INDEX(Parametri!$C$34:$C$38,MATCH(C129,Parametri!$B$34:$B$38,0)),0))</f>
        <v/>
      </c>
      <c r="G129" s="32" t="str">
        <f aca="false">IF(E129="","",E129*F129)</f>
        <v/>
      </c>
      <c r="H129" s="32" t="str">
        <f aca="false">IF(E129="","",IF(Parametri!$C$6="Forfettario",G129*Parametri!$C$11,0))</f>
        <v/>
      </c>
      <c r="I129" s="32" t="str">
        <f aca="false">IF(E129="","",E129-G129-H129)</f>
        <v/>
      </c>
      <c r="J129" s="30"/>
    </row>
    <row r="130" customFormat="false" ht="15" hidden="false" customHeight="false" outlineLevel="0" collapsed="false">
      <c r="A130" s="28"/>
      <c r="B130" s="29"/>
      <c r="C130" s="17"/>
      <c r="D130" s="17"/>
      <c r="E130" s="30"/>
      <c r="F130" s="31" t="str">
        <f aca="false">IF(C130="","",IFERROR(INDEX(Parametri!$C$34:$C$38,MATCH(C130,Parametri!$B$34:$B$38,0)),0))</f>
        <v/>
      </c>
      <c r="G130" s="32" t="str">
        <f aca="false">IF(E130="","",E130*F130)</f>
        <v/>
      </c>
      <c r="H130" s="32" t="str">
        <f aca="false">IF(E130="","",IF(Parametri!$C$6="Forfettario",G130*Parametri!$C$11,0))</f>
        <v/>
      </c>
      <c r="I130" s="32" t="str">
        <f aca="false">IF(E130="","",E130-G130-H130)</f>
        <v/>
      </c>
      <c r="J130" s="30"/>
    </row>
    <row r="131" customFormat="false" ht="15" hidden="false" customHeight="false" outlineLevel="0" collapsed="false">
      <c r="A131" s="28"/>
      <c r="B131" s="29"/>
      <c r="C131" s="17"/>
      <c r="D131" s="17"/>
      <c r="E131" s="30"/>
      <c r="F131" s="31" t="str">
        <f aca="false">IF(C131="","",IFERROR(INDEX(Parametri!$C$34:$C$38,MATCH(C131,Parametri!$B$34:$B$38,0)),0))</f>
        <v/>
      </c>
      <c r="G131" s="32" t="str">
        <f aca="false">IF(E131="","",E131*F131)</f>
        <v/>
      </c>
      <c r="H131" s="32" t="str">
        <f aca="false">IF(E131="","",IF(Parametri!$C$6="Forfettario",G131*Parametri!$C$11,0))</f>
        <v/>
      </c>
      <c r="I131" s="32" t="str">
        <f aca="false">IF(E131="","",E131-G131-H131)</f>
        <v/>
      </c>
      <c r="J131" s="30"/>
    </row>
    <row r="132" customFormat="false" ht="15" hidden="false" customHeight="false" outlineLevel="0" collapsed="false">
      <c r="A132" s="28"/>
      <c r="B132" s="29"/>
      <c r="C132" s="17"/>
      <c r="D132" s="17"/>
      <c r="E132" s="30"/>
      <c r="F132" s="31" t="str">
        <f aca="false">IF(C132="","",IFERROR(INDEX(Parametri!$C$34:$C$38,MATCH(C132,Parametri!$B$34:$B$38,0)),0))</f>
        <v/>
      </c>
      <c r="G132" s="32" t="str">
        <f aca="false">IF(E132="","",E132*F132)</f>
        <v/>
      </c>
      <c r="H132" s="32" t="str">
        <f aca="false">IF(E132="","",IF(Parametri!$C$6="Forfettario",G132*Parametri!$C$11,0))</f>
        <v/>
      </c>
      <c r="I132" s="32" t="str">
        <f aca="false">IF(E132="","",E132-G132-H132)</f>
        <v/>
      </c>
      <c r="J132" s="30"/>
    </row>
    <row r="133" customFormat="false" ht="15" hidden="false" customHeight="false" outlineLevel="0" collapsed="false">
      <c r="A133" s="28"/>
      <c r="B133" s="29"/>
      <c r="C133" s="17"/>
      <c r="D133" s="17"/>
      <c r="E133" s="30"/>
      <c r="F133" s="31" t="str">
        <f aca="false">IF(C133="","",IFERROR(INDEX(Parametri!$C$34:$C$38,MATCH(C133,Parametri!$B$34:$B$38,0)),0))</f>
        <v/>
      </c>
      <c r="G133" s="32" t="str">
        <f aca="false">IF(E133="","",E133*F133)</f>
        <v/>
      </c>
      <c r="H133" s="32" t="str">
        <f aca="false">IF(E133="","",IF(Parametri!$C$6="Forfettario",G133*Parametri!$C$11,0))</f>
        <v/>
      </c>
      <c r="I133" s="32" t="str">
        <f aca="false">IF(E133="","",E133-G133-H133)</f>
        <v/>
      </c>
      <c r="J133" s="30"/>
    </row>
    <row r="134" customFormat="false" ht="15" hidden="false" customHeight="false" outlineLevel="0" collapsed="false">
      <c r="A134" s="28"/>
      <c r="B134" s="29"/>
      <c r="C134" s="17"/>
      <c r="D134" s="17"/>
      <c r="E134" s="30"/>
      <c r="F134" s="31" t="str">
        <f aca="false">IF(C134="","",IFERROR(INDEX(Parametri!$C$34:$C$38,MATCH(C134,Parametri!$B$34:$B$38,0)),0))</f>
        <v/>
      </c>
      <c r="G134" s="32" t="str">
        <f aca="false">IF(E134="","",E134*F134)</f>
        <v/>
      </c>
      <c r="H134" s="32" t="str">
        <f aca="false">IF(E134="","",IF(Parametri!$C$6="Forfettario",G134*Parametri!$C$11,0))</f>
        <v/>
      </c>
      <c r="I134" s="32" t="str">
        <f aca="false">IF(E134="","",E134-G134-H134)</f>
        <v/>
      </c>
      <c r="J134" s="30"/>
    </row>
    <row r="135" customFormat="false" ht="15" hidden="false" customHeight="false" outlineLevel="0" collapsed="false">
      <c r="A135" s="28"/>
      <c r="B135" s="29"/>
      <c r="C135" s="17"/>
      <c r="D135" s="17"/>
      <c r="E135" s="30"/>
      <c r="F135" s="31" t="str">
        <f aca="false">IF(C135="","",IFERROR(INDEX(Parametri!$C$34:$C$38,MATCH(C135,Parametri!$B$34:$B$38,0)),0))</f>
        <v/>
      </c>
      <c r="G135" s="32" t="str">
        <f aca="false">IF(E135="","",E135*F135)</f>
        <v/>
      </c>
      <c r="H135" s="32" t="str">
        <f aca="false">IF(E135="","",IF(Parametri!$C$6="Forfettario",G135*Parametri!$C$11,0))</f>
        <v/>
      </c>
      <c r="I135" s="32" t="str">
        <f aca="false">IF(E135="","",E135-G135-H135)</f>
        <v/>
      </c>
      <c r="J135" s="30"/>
    </row>
    <row r="136" customFormat="false" ht="15" hidden="false" customHeight="false" outlineLevel="0" collapsed="false">
      <c r="A136" s="28"/>
      <c r="B136" s="29"/>
      <c r="C136" s="17"/>
      <c r="D136" s="17"/>
      <c r="E136" s="30"/>
      <c r="F136" s="31" t="str">
        <f aca="false">IF(C136="","",IFERROR(INDEX(Parametri!$C$34:$C$38,MATCH(C136,Parametri!$B$34:$B$38,0)),0))</f>
        <v/>
      </c>
      <c r="G136" s="32" t="str">
        <f aca="false">IF(E136="","",E136*F136)</f>
        <v/>
      </c>
      <c r="H136" s="32" t="str">
        <f aca="false">IF(E136="","",IF(Parametri!$C$6="Forfettario",G136*Parametri!$C$11,0))</f>
        <v/>
      </c>
      <c r="I136" s="32" t="str">
        <f aca="false">IF(E136="","",E136-G136-H136)</f>
        <v/>
      </c>
      <c r="J136" s="30"/>
    </row>
    <row r="137" customFormat="false" ht="15" hidden="false" customHeight="false" outlineLevel="0" collapsed="false">
      <c r="A137" s="28"/>
      <c r="B137" s="29"/>
      <c r="C137" s="17"/>
      <c r="D137" s="17"/>
      <c r="E137" s="30"/>
      <c r="F137" s="31" t="str">
        <f aca="false">IF(C137="","",IFERROR(INDEX(Parametri!$C$34:$C$38,MATCH(C137,Parametri!$B$34:$B$38,0)),0))</f>
        <v/>
      </c>
      <c r="G137" s="32" t="str">
        <f aca="false">IF(E137="","",E137*F137)</f>
        <v/>
      </c>
      <c r="H137" s="32" t="str">
        <f aca="false">IF(E137="","",IF(Parametri!$C$6="Forfettario",G137*Parametri!$C$11,0))</f>
        <v/>
      </c>
      <c r="I137" s="32" t="str">
        <f aca="false">IF(E137="","",E137-G137-H137)</f>
        <v/>
      </c>
      <c r="J137" s="30"/>
    </row>
    <row r="138" customFormat="false" ht="15" hidden="false" customHeight="false" outlineLevel="0" collapsed="false">
      <c r="A138" s="28"/>
      <c r="B138" s="29"/>
      <c r="C138" s="17"/>
      <c r="D138" s="17"/>
      <c r="E138" s="30"/>
      <c r="F138" s="31" t="str">
        <f aca="false">IF(C138="","",IFERROR(INDEX(Parametri!$C$34:$C$38,MATCH(C138,Parametri!$B$34:$B$38,0)),0))</f>
        <v/>
      </c>
      <c r="G138" s="32" t="str">
        <f aca="false">IF(E138="","",E138*F138)</f>
        <v/>
      </c>
      <c r="H138" s="32" t="str">
        <f aca="false">IF(E138="","",IF(Parametri!$C$6="Forfettario",G138*Parametri!$C$11,0))</f>
        <v/>
      </c>
      <c r="I138" s="32" t="str">
        <f aca="false">IF(E138="","",E138-G138-H138)</f>
        <v/>
      </c>
      <c r="J138" s="30"/>
    </row>
    <row r="139" customFormat="false" ht="15" hidden="false" customHeight="false" outlineLevel="0" collapsed="false">
      <c r="A139" s="28"/>
      <c r="B139" s="29"/>
      <c r="C139" s="17"/>
      <c r="D139" s="17"/>
      <c r="E139" s="30"/>
      <c r="F139" s="31" t="str">
        <f aca="false">IF(C139="","",IFERROR(INDEX(Parametri!$C$34:$C$38,MATCH(C139,Parametri!$B$34:$B$38,0)),0))</f>
        <v/>
      </c>
      <c r="G139" s="32" t="str">
        <f aca="false">IF(E139="","",E139*F139)</f>
        <v/>
      </c>
      <c r="H139" s="32" t="str">
        <f aca="false">IF(E139="","",IF(Parametri!$C$6="Forfettario",G139*Parametri!$C$11,0))</f>
        <v/>
      </c>
      <c r="I139" s="32" t="str">
        <f aca="false">IF(E139="","",E139-G139-H139)</f>
        <v/>
      </c>
      <c r="J139" s="30"/>
    </row>
    <row r="140" customFormat="false" ht="15" hidden="false" customHeight="false" outlineLevel="0" collapsed="false">
      <c r="A140" s="28"/>
      <c r="B140" s="29"/>
      <c r="C140" s="17"/>
      <c r="D140" s="17"/>
      <c r="E140" s="30"/>
      <c r="F140" s="31" t="str">
        <f aca="false">IF(C140="","",IFERROR(INDEX(Parametri!$C$34:$C$38,MATCH(C140,Parametri!$B$34:$B$38,0)),0))</f>
        <v/>
      </c>
      <c r="G140" s="32" t="str">
        <f aca="false">IF(E140="","",E140*F140)</f>
        <v/>
      </c>
      <c r="H140" s="32" t="str">
        <f aca="false">IF(E140="","",IF(Parametri!$C$6="Forfettario",G140*Parametri!$C$11,0))</f>
        <v/>
      </c>
      <c r="I140" s="32" t="str">
        <f aca="false">IF(E140="","",E140-G140-H140)</f>
        <v/>
      </c>
      <c r="J140" s="30"/>
    </row>
    <row r="141" customFormat="false" ht="15" hidden="false" customHeight="false" outlineLevel="0" collapsed="false">
      <c r="A141" s="28"/>
      <c r="B141" s="29"/>
      <c r="C141" s="17"/>
      <c r="D141" s="17"/>
      <c r="E141" s="30"/>
      <c r="F141" s="31" t="str">
        <f aca="false">IF(C141="","",IFERROR(INDEX(Parametri!$C$34:$C$38,MATCH(C141,Parametri!$B$34:$B$38,0)),0))</f>
        <v/>
      </c>
      <c r="G141" s="32" t="str">
        <f aca="false">IF(E141="","",E141*F141)</f>
        <v/>
      </c>
      <c r="H141" s="32" t="str">
        <f aca="false">IF(E141="","",IF(Parametri!$C$6="Forfettario",G141*Parametri!$C$11,0))</f>
        <v/>
      </c>
      <c r="I141" s="32" t="str">
        <f aca="false">IF(E141="","",E141-G141-H141)</f>
        <v/>
      </c>
      <c r="J141" s="30"/>
    </row>
    <row r="142" customFormat="false" ht="15" hidden="false" customHeight="false" outlineLevel="0" collapsed="false">
      <c r="A142" s="28"/>
      <c r="B142" s="29"/>
      <c r="C142" s="17"/>
      <c r="D142" s="17"/>
      <c r="E142" s="30"/>
      <c r="F142" s="31" t="str">
        <f aca="false">IF(C142="","",IFERROR(INDEX(Parametri!$C$34:$C$38,MATCH(C142,Parametri!$B$34:$B$38,0)),0))</f>
        <v/>
      </c>
      <c r="G142" s="32" t="str">
        <f aca="false">IF(E142="","",E142*F142)</f>
        <v/>
      </c>
      <c r="H142" s="32" t="str">
        <f aca="false">IF(E142="","",IF(Parametri!$C$6="Forfettario",G142*Parametri!$C$11,0))</f>
        <v/>
      </c>
      <c r="I142" s="32" t="str">
        <f aca="false">IF(E142="","",E142-G142-H142)</f>
        <v/>
      </c>
      <c r="J142" s="30"/>
    </row>
    <row r="143" customFormat="false" ht="15" hidden="false" customHeight="false" outlineLevel="0" collapsed="false">
      <c r="A143" s="28"/>
      <c r="B143" s="29"/>
      <c r="C143" s="17"/>
      <c r="D143" s="17"/>
      <c r="E143" s="30"/>
      <c r="F143" s="31" t="str">
        <f aca="false">IF(C143="","",IFERROR(INDEX(Parametri!$C$34:$C$38,MATCH(C143,Parametri!$B$34:$B$38,0)),0))</f>
        <v/>
      </c>
      <c r="G143" s="32" t="str">
        <f aca="false">IF(E143="","",E143*F143)</f>
        <v/>
      </c>
      <c r="H143" s="32" t="str">
        <f aca="false">IF(E143="","",IF(Parametri!$C$6="Forfettario",G143*Parametri!$C$11,0))</f>
        <v/>
      </c>
      <c r="I143" s="32" t="str">
        <f aca="false">IF(E143="","",E143-G143-H143)</f>
        <v/>
      </c>
      <c r="J143" s="30"/>
    </row>
    <row r="144" customFormat="false" ht="15" hidden="false" customHeight="false" outlineLevel="0" collapsed="false">
      <c r="A144" s="28"/>
      <c r="B144" s="29"/>
      <c r="C144" s="17"/>
      <c r="D144" s="17"/>
      <c r="E144" s="30"/>
      <c r="F144" s="31" t="str">
        <f aca="false">IF(C144="","",IFERROR(INDEX(Parametri!$C$34:$C$38,MATCH(C144,Parametri!$B$34:$B$38,0)),0))</f>
        <v/>
      </c>
      <c r="G144" s="32" t="str">
        <f aca="false">IF(E144="","",E144*F144)</f>
        <v/>
      </c>
      <c r="H144" s="32" t="str">
        <f aca="false">IF(E144="","",IF(Parametri!$C$6="Forfettario",G144*Parametri!$C$11,0))</f>
        <v/>
      </c>
      <c r="I144" s="32" t="str">
        <f aca="false">IF(E144="","",E144-G144-H144)</f>
        <v/>
      </c>
      <c r="J144" s="30"/>
    </row>
    <row r="145" customFormat="false" ht="15" hidden="false" customHeight="false" outlineLevel="0" collapsed="false">
      <c r="A145" s="28"/>
      <c r="B145" s="29"/>
      <c r="C145" s="17"/>
      <c r="D145" s="17"/>
      <c r="E145" s="30"/>
      <c r="F145" s="31" t="str">
        <f aca="false">IF(C145="","",IFERROR(INDEX(Parametri!$C$34:$C$38,MATCH(C145,Parametri!$B$34:$B$38,0)),0))</f>
        <v/>
      </c>
      <c r="G145" s="32" t="str">
        <f aca="false">IF(E145="","",E145*F145)</f>
        <v/>
      </c>
      <c r="H145" s="32" t="str">
        <f aca="false">IF(E145="","",IF(Parametri!$C$6="Forfettario",G145*Parametri!$C$11,0))</f>
        <v/>
      </c>
      <c r="I145" s="32" t="str">
        <f aca="false">IF(E145="","",E145-G145-H145)</f>
        <v/>
      </c>
      <c r="J145" s="30"/>
    </row>
    <row r="146" customFormat="false" ht="15" hidden="false" customHeight="false" outlineLevel="0" collapsed="false">
      <c r="A146" s="28"/>
      <c r="B146" s="29"/>
      <c r="C146" s="17"/>
      <c r="D146" s="17"/>
      <c r="E146" s="30"/>
      <c r="F146" s="31" t="str">
        <f aca="false">IF(C146="","",IFERROR(INDEX(Parametri!$C$34:$C$38,MATCH(C146,Parametri!$B$34:$B$38,0)),0))</f>
        <v/>
      </c>
      <c r="G146" s="32" t="str">
        <f aca="false">IF(E146="","",E146*F146)</f>
        <v/>
      </c>
      <c r="H146" s="32" t="str">
        <f aca="false">IF(E146="","",IF(Parametri!$C$6="Forfettario",G146*Parametri!$C$11,0))</f>
        <v/>
      </c>
      <c r="I146" s="32" t="str">
        <f aca="false">IF(E146="","",E146-G146-H146)</f>
        <v/>
      </c>
      <c r="J146" s="30"/>
    </row>
    <row r="147" customFormat="false" ht="15" hidden="false" customHeight="false" outlineLevel="0" collapsed="false">
      <c r="A147" s="28"/>
      <c r="B147" s="29"/>
      <c r="C147" s="17"/>
      <c r="D147" s="17"/>
      <c r="E147" s="30"/>
      <c r="F147" s="31" t="str">
        <f aca="false">IF(C147="","",IFERROR(INDEX(Parametri!$C$34:$C$38,MATCH(C147,Parametri!$B$34:$B$38,0)),0))</f>
        <v/>
      </c>
      <c r="G147" s="32" t="str">
        <f aca="false">IF(E147="","",E147*F147)</f>
        <v/>
      </c>
      <c r="H147" s="32" t="str">
        <f aca="false">IF(E147="","",IF(Parametri!$C$6="Forfettario",G147*Parametri!$C$11,0))</f>
        <v/>
      </c>
      <c r="I147" s="32" t="str">
        <f aca="false">IF(E147="","",E147-G147-H147)</f>
        <v/>
      </c>
      <c r="J147" s="30"/>
    </row>
    <row r="148" customFormat="false" ht="15" hidden="false" customHeight="false" outlineLevel="0" collapsed="false">
      <c r="A148" s="28"/>
      <c r="B148" s="29"/>
      <c r="C148" s="17"/>
      <c r="D148" s="17"/>
      <c r="E148" s="30"/>
      <c r="F148" s="31" t="str">
        <f aca="false">IF(C148="","",IFERROR(INDEX(Parametri!$C$34:$C$38,MATCH(C148,Parametri!$B$34:$B$38,0)),0))</f>
        <v/>
      </c>
      <c r="G148" s="32" t="str">
        <f aca="false">IF(E148="","",E148*F148)</f>
        <v/>
      </c>
      <c r="H148" s="32" t="str">
        <f aca="false">IF(E148="","",IF(Parametri!$C$6="Forfettario",G148*Parametri!$C$11,0))</f>
        <v/>
      </c>
      <c r="I148" s="32" t="str">
        <f aca="false">IF(E148="","",E148-G148-H148)</f>
        <v/>
      </c>
      <c r="J148" s="30"/>
    </row>
    <row r="149" customFormat="false" ht="15" hidden="false" customHeight="false" outlineLevel="0" collapsed="false">
      <c r="A149" s="28"/>
      <c r="B149" s="29"/>
      <c r="C149" s="17"/>
      <c r="D149" s="17"/>
      <c r="E149" s="30"/>
      <c r="F149" s="31" t="str">
        <f aca="false">IF(C149="","",IFERROR(INDEX(Parametri!$C$34:$C$38,MATCH(C149,Parametri!$B$34:$B$38,0)),0))</f>
        <v/>
      </c>
      <c r="G149" s="32" t="str">
        <f aca="false">IF(E149="","",E149*F149)</f>
        <v/>
      </c>
      <c r="H149" s="32" t="str">
        <f aca="false">IF(E149="","",IF(Parametri!$C$6="Forfettario",G149*Parametri!$C$11,0))</f>
        <v/>
      </c>
      <c r="I149" s="32" t="str">
        <f aca="false">IF(E149="","",E149-G149-H149)</f>
        <v/>
      </c>
      <c r="J149" s="30"/>
    </row>
    <row r="150" customFormat="false" ht="15" hidden="false" customHeight="false" outlineLevel="0" collapsed="false">
      <c r="A150" s="28"/>
      <c r="B150" s="29"/>
      <c r="C150" s="17"/>
      <c r="D150" s="17"/>
      <c r="E150" s="30"/>
      <c r="F150" s="31" t="str">
        <f aca="false">IF(C150="","",IFERROR(INDEX(Parametri!$C$34:$C$38,MATCH(C150,Parametri!$B$34:$B$38,0)),0))</f>
        <v/>
      </c>
      <c r="G150" s="32" t="str">
        <f aca="false">IF(E150="","",E150*F150)</f>
        <v/>
      </c>
      <c r="H150" s="32" t="str">
        <f aca="false">IF(E150="","",IF(Parametri!$C$6="Forfettario",G150*Parametri!$C$11,0))</f>
        <v/>
      </c>
      <c r="I150" s="32" t="str">
        <f aca="false">IF(E150="","",E150-G150-H150)</f>
        <v/>
      </c>
      <c r="J150" s="30"/>
    </row>
    <row r="151" customFormat="false" ht="15" hidden="false" customHeight="false" outlineLevel="0" collapsed="false">
      <c r="A151" s="28"/>
      <c r="B151" s="29"/>
      <c r="C151" s="17"/>
      <c r="D151" s="17"/>
      <c r="E151" s="30"/>
      <c r="F151" s="31" t="str">
        <f aca="false">IF(C151="","",IFERROR(INDEX(Parametri!$C$34:$C$38,MATCH(C151,Parametri!$B$34:$B$38,0)),0))</f>
        <v/>
      </c>
      <c r="G151" s="32" t="str">
        <f aca="false">IF(E151="","",E151*F151)</f>
        <v/>
      </c>
      <c r="H151" s="32" t="str">
        <f aca="false">IF(E151="","",IF(Parametri!$C$6="Forfettario",G151*Parametri!$C$11,0))</f>
        <v/>
      </c>
      <c r="I151" s="32" t="str">
        <f aca="false">IF(E151="","",E151-G151-H151)</f>
        <v/>
      </c>
      <c r="J151" s="30"/>
    </row>
    <row r="152" customFormat="false" ht="15" hidden="false" customHeight="false" outlineLevel="0" collapsed="false">
      <c r="A152" s="28"/>
      <c r="B152" s="29"/>
      <c r="C152" s="17"/>
      <c r="D152" s="17"/>
      <c r="E152" s="30"/>
      <c r="F152" s="31" t="str">
        <f aca="false">IF(C152="","",IFERROR(INDEX(Parametri!$C$34:$C$38,MATCH(C152,Parametri!$B$34:$B$38,0)),0))</f>
        <v/>
      </c>
      <c r="G152" s="32" t="str">
        <f aca="false">IF(E152="","",E152*F152)</f>
        <v/>
      </c>
      <c r="H152" s="32" t="str">
        <f aca="false">IF(E152="","",IF(Parametri!$C$6="Forfettario",G152*Parametri!$C$11,0))</f>
        <v/>
      </c>
      <c r="I152" s="32" t="str">
        <f aca="false">IF(E152="","",E152-G152-H152)</f>
        <v/>
      </c>
      <c r="J152" s="30"/>
    </row>
    <row r="153" customFormat="false" ht="15" hidden="false" customHeight="false" outlineLevel="0" collapsed="false">
      <c r="A153" s="28"/>
      <c r="B153" s="29"/>
      <c r="C153" s="17"/>
      <c r="D153" s="17"/>
      <c r="E153" s="30"/>
      <c r="F153" s="31" t="str">
        <f aca="false">IF(C153="","",IFERROR(INDEX(Parametri!$C$34:$C$38,MATCH(C153,Parametri!$B$34:$B$38,0)),0))</f>
        <v/>
      </c>
      <c r="G153" s="32" t="str">
        <f aca="false">IF(E153="","",E153*F153)</f>
        <v/>
      </c>
      <c r="H153" s="32" t="str">
        <f aca="false">IF(E153="","",IF(Parametri!$C$6="Forfettario",G153*Parametri!$C$11,0))</f>
        <v/>
      </c>
      <c r="I153" s="32" t="str">
        <f aca="false">IF(E153="","",E153-G153-H153)</f>
        <v/>
      </c>
      <c r="J153" s="30"/>
    </row>
    <row r="154" customFormat="false" ht="15" hidden="false" customHeight="false" outlineLevel="0" collapsed="false">
      <c r="A154" s="28"/>
      <c r="B154" s="29"/>
      <c r="C154" s="17"/>
      <c r="D154" s="17"/>
      <c r="E154" s="30"/>
      <c r="F154" s="31" t="str">
        <f aca="false">IF(C154="","",IFERROR(INDEX(Parametri!$C$34:$C$38,MATCH(C154,Parametri!$B$34:$B$38,0)),0))</f>
        <v/>
      </c>
      <c r="G154" s="32" t="str">
        <f aca="false">IF(E154="","",E154*F154)</f>
        <v/>
      </c>
      <c r="H154" s="32" t="str">
        <f aca="false">IF(E154="","",IF(Parametri!$C$6="Forfettario",G154*Parametri!$C$11,0))</f>
        <v/>
      </c>
      <c r="I154" s="32" t="str">
        <f aca="false">IF(E154="","",E154-G154-H154)</f>
        <v/>
      </c>
      <c r="J154" s="30"/>
    </row>
    <row r="155" customFormat="false" ht="15" hidden="false" customHeight="false" outlineLevel="0" collapsed="false">
      <c r="A155" s="28"/>
      <c r="B155" s="29"/>
      <c r="C155" s="17"/>
      <c r="D155" s="17"/>
      <c r="E155" s="30"/>
      <c r="F155" s="31" t="str">
        <f aca="false">IF(C155="","",IFERROR(INDEX(Parametri!$C$34:$C$38,MATCH(C155,Parametri!$B$34:$B$38,0)),0))</f>
        <v/>
      </c>
      <c r="G155" s="32" t="str">
        <f aca="false">IF(E155="","",E155*F155)</f>
        <v/>
      </c>
      <c r="H155" s="32" t="str">
        <f aca="false">IF(E155="","",IF(Parametri!$C$6="Forfettario",G155*Parametri!$C$11,0))</f>
        <v/>
      </c>
      <c r="I155" s="32" t="str">
        <f aca="false">IF(E155="","",E155-G155-H155)</f>
        <v/>
      </c>
      <c r="J155" s="30"/>
    </row>
    <row r="156" customFormat="false" ht="15" hidden="false" customHeight="false" outlineLevel="0" collapsed="false">
      <c r="A156" s="28"/>
      <c r="B156" s="29"/>
      <c r="C156" s="17"/>
      <c r="D156" s="17"/>
      <c r="E156" s="30"/>
      <c r="F156" s="31" t="str">
        <f aca="false">IF(C156="","",IFERROR(INDEX(Parametri!$C$34:$C$38,MATCH(C156,Parametri!$B$34:$B$38,0)),0))</f>
        <v/>
      </c>
      <c r="G156" s="32" t="str">
        <f aca="false">IF(E156="","",E156*F156)</f>
        <v/>
      </c>
      <c r="H156" s="32" t="str">
        <f aca="false">IF(E156="","",IF(Parametri!$C$6="Forfettario",G156*Parametri!$C$11,0))</f>
        <v/>
      </c>
      <c r="I156" s="32" t="str">
        <f aca="false">IF(E156="","",E156-G156-H156)</f>
        <v/>
      </c>
      <c r="J156" s="30"/>
    </row>
    <row r="157" customFormat="false" ht="15" hidden="false" customHeight="false" outlineLevel="0" collapsed="false">
      <c r="A157" s="28"/>
      <c r="B157" s="29"/>
      <c r="C157" s="17"/>
      <c r="D157" s="17"/>
      <c r="E157" s="30"/>
      <c r="F157" s="31" t="str">
        <f aca="false">IF(C157="","",IFERROR(INDEX(Parametri!$C$34:$C$38,MATCH(C157,Parametri!$B$34:$B$38,0)),0))</f>
        <v/>
      </c>
      <c r="G157" s="32" t="str">
        <f aca="false">IF(E157="","",E157*F157)</f>
        <v/>
      </c>
      <c r="H157" s="32" t="str">
        <f aca="false">IF(E157="","",IF(Parametri!$C$6="Forfettario",G157*Parametri!$C$11,0))</f>
        <v/>
      </c>
      <c r="I157" s="32" t="str">
        <f aca="false">IF(E157="","",E157-G157-H157)</f>
        <v/>
      </c>
      <c r="J157" s="30"/>
    </row>
    <row r="158" customFormat="false" ht="15" hidden="false" customHeight="false" outlineLevel="0" collapsed="false">
      <c r="A158" s="28"/>
      <c r="B158" s="29"/>
      <c r="C158" s="17"/>
      <c r="D158" s="17"/>
      <c r="E158" s="30"/>
      <c r="F158" s="31" t="str">
        <f aca="false">IF(C158="","",IFERROR(INDEX(Parametri!$C$34:$C$38,MATCH(C158,Parametri!$B$34:$B$38,0)),0))</f>
        <v/>
      </c>
      <c r="G158" s="32" t="str">
        <f aca="false">IF(E158="","",E158*F158)</f>
        <v/>
      </c>
      <c r="H158" s="32" t="str">
        <f aca="false">IF(E158="","",IF(Parametri!$C$6="Forfettario",G158*Parametri!$C$11,0))</f>
        <v/>
      </c>
      <c r="I158" s="32" t="str">
        <f aca="false">IF(E158="","",E158-G158-H158)</f>
        <v/>
      </c>
      <c r="J158" s="30"/>
    </row>
    <row r="159" customFormat="false" ht="15" hidden="false" customHeight="false" outlineLevel="0" collapsed="false">
      <c r="A159" s="28"/>
      <c r="B159" s="29"/>
      <c r="C159" s="17"/>
      <c r="D159" s="17"/>
      <c r="E159" s="30"/>
      <c r="F159" s="31" t="str">
        <f aca="false">IF(C159="","",IFERROR(INDEX(Parametri!$C$34:$C$38,MATCH(C159,Parametri!$B$34:$B$38,0)),0))</f>
        <v/>
      </c>
      <c r="G159" s="32" t="str">
        <f aca="false">IF(E159="","",E159*F159)</f>
        <v/>
      </c>
      <c r="H159" s="32" t="str">
        <f aca="false">IF(E159="","",IF(Parametri!$C$6="Forfettario",G159*Parametri!$C$11,0))</f>
        <v/>
      </c>
      <c r="I159" s="32" t="str">
        <f aca="false">IF(E159="","",E159-G159-H159)</f>
        <v/>
      </c>
      <c r="J159" s="30"/>
    </row>
    <row r="160" customFormat="false" ht="15" hidden="false" customHeight="false" outlineLevel="0" collapsed="false">
      <c r="A160" s="28"/>
      <c r="B160" s="29"/>
      <c r="C160" s="17"/>
      <c r="D160" s="17"/>
      <c r="E160" s="30"/>
      <c r="F160" s="31" t="str">
        <f aca="false">IF(C160="","",IFERROR(INDEX(Parametri!$C$34:$C$38,MATCH(C160,Parametri!$B$34:$B$38,0)),0))</f>
        <v/>
      </c>
      <c r="G160" s="32" t="str">
        <f aca="false">IF(E160="","",E160*F160)</f>
        <v/>
      </c>
      <c r="H160" s="32" t="str">
        <f aca="false">IF(E160="","",IF(Parametri!$C$6="Forfettario",G160*Parametri!$C$11,0))</f>
        <v/>
      </c>
      <c r="I160" s="32" t="str">
        <f aca="false">IF(E160="","",E160-G160-H160)</f>
        <v/>
      </c>
      <c r="J160" s="30"/>
    </row>
    <row r="161" customFormat="false" ht="15" hidden="false" customHeight="false" outlineLevel="0" collapsed="false">
      <c r="A161" s="28"/>
      <c r="B161" s="29"/>
      <c r="C161" s="17"/>
      <c r="D161" s="17"/>
      <c r="E161" s="30"/>
      <c r="F161" s="31" t="str">
        <f aca="false">IF(C161="","",IFERROR(INDEX(Parametri!$C$34:$C$38,MATCH(C161,Parametri!$B$34:$B$38,0)),0))</f>
        <v/>
      </c>
      <c r="G161" s="32" t="str">
        <f aca="false">IF(E161="","",E161*F161)</f>
        <v/>
      </c>
      <c r="H161" s="32" t="str">
        <f aca="false">IF(E161="","",IF(Parametri!$C$6="Forfettario",G161*Parametri!$C$11,0))</f>
        <v/>
      </c>
      <c r="I161" s="32" t="str">
        <f aca="false">IF(E161="","",E161-G161-H161)</f>
        <v/>
      </c>
      <c r="J161" s="30"/>
    </row>
    <row r="162" customFormat="false" ht="15" hidden="false" customHeight="false" outlineLevel="0" collapsed="false">
      <c r="A162" s="28"/>
      <c r="B162" s="29"/>
      <c r="C162" s="17"/>
      <c r="D162" s="17"/>
      <c r="E162" s="30"/>
      <c r="F162" s="31" t="str">
        <f aca="false">IF(C162="","",IFERROR(INDEX(Parametri!$C$34:$C$38,MATCH(C162,Parametri!$B$34:$B$38,0)),0))</f>
        <v/>
      </c>
      <c r="G162" s="32" t="str">
        <f aca="false">IF(E162="","",E162*F162)</f>
        <v/>
      </c>
      <c r="H162" s="32" t="str">
        <f aca="false">IF(E162="","",IF(Parametri!$C$6="Forfettario",G162*Parametri!$C$11,0))</f>
        <v/>
      </c>
      <c r="I162" s="32" t="str">
        <f aca="false">IF(E162="","",E162-G162-H162)</f>
        <v/>
      </c>
      <c r="J162" s="30"/>
    </row>
    <row r="163" customFormat="false" ht="15" hidden="false" customHeight="false" outlineLevel="0" collapsed="false">
      <c r="A163" s="28"/>
      <c r="B163" s="29"/>
      <c r="C163" s="17"/>
      <c r="D163" s="17"/>
      <c r="E163" s="30"/>
      <c r="F163" s="31" t="str">
        <f aca="false">IF(C163="","",IFERROR(INDEX(Parametri!$C$34:$C$38,MATCH(C163,Parametri!$B$34:$B$38,0)),0))</f>
        <v/>
      </c>
      <c r="G163" s="32" t="str">
        <f aca="false">IF(E163="","",E163*F163)</f>
        <v/>
      </c>
      <c r="H163" s="32" t="str">
        <f aca="false">IF(E163="","",IF(Parametri!$C$6="Forfettario",G163*Parametri!$C$11,0))</f>
        <v/>
      </c>
      <c r="I163" s="32" t="str">
        <f aca="false">IF(E163="","",E163-G163-H163)</f>
        <v/>
      </c>
      <c r="J163" s="30"/>
    </row>
    <row r="164" customFormat="false" ht="15" hidden="false" customHeight="false" outlineLevel="0" collapsed="false">
      <c r="A164" s="28"/>
      <c r="B164" s="29"/>
      <c r="C164" s="17"/>
      <c r="D164" s="17"/>
      <c r="E164" s="30"/>
      <c r="F164" s="31" t="str">
        <f aca="false">IF(C164="","",IFERROR(INDEX(Parametri!$C$34:$C$38,MATCH(C164,Parametri!$B$34:$B$38,0)),0))</f>
        <v/>
      </c>
      <c r="G164" s="32" t="str">
        <f aca="false">IF(E164="","",E164*F164)</f>
        <v/>
      </c>
      <c r="H164" s="32" t="str">
        <f aca="false">IF(E164="","",IF(Parametri!$C$6="Forfettario",G164*Parametri!$C$11,0))</f>
        <v/>
      </c>
      <c r="I164" s="32" t="str">
        <f aca="false">IF(E164="","",E164-G164-H164)</f>
        <v/>
      </c>
      <c r="J164" s="30"/>
    </row>
    <row r="165" customFormat="false" ht="15" hidden="false" customHeight="false" outlineLevel="0" collapsed="false">
      <c r="A165" s="28"/>
      <c r="B165" s="29"/>
      <c r="C165" s="17"/>
      <c r="D165" s="17"/>
      <c r="E165" s="30"/>
      <c r="F165" s="31" t="str">
        <f aca="false">IF(C165="","",IFERROR(INDEX(Parametri!$C$34:$C$38,MATCH(C165,Parametri!$B$34:$B$38,0)),0))</f>
        <v/>
      </c>
      <c r="G165" s="32" t="str">
        <f aca="false">IF(E165="","",E165*F165)</f>
        <v/>
      </c>
      <c r="H165" s="32" t="str">
        <f aca="false">IF(E165="","",IF(Parametri!$C$6="Forfettario",G165*Parametri!$C$11,0))</f>
        <v/>
      </c>
      <c r="I165" s="32" t="str">
        <f aca="false">IF(E165="","",E165-G165-H165)</f>
        <v/>
      </c>
      <c r="J165" s="30"/>
    </row>
    <row r="166" customFormat="false" ht="15" hidden="false" customHeight="false" outlineLevel="0" collapsed="false">
      <c r="A166" s="28"/>
      <c r="B166" s="29"/>
      <c r="C166" s="17"/>
      <c r="D166" s="17"/>
      <c r="E166" s="30"/>
      <c r="F166" s="31" t="str">
        <f aca="false">IF(C166="","",IFERROR(INDEX(Parametri!$C$34:$C$38,MATCH(C166,Parametri!$B$34:$B$38,0)),0))</f>
        <v/>
      </c>
      <c r="G166" s="32" t="str">
        <f aca="false">IF(E166="","",E166*F166)</f>
        <v/>
      </c>
      <c r="H166" s="32" t="str">
        <f aca="false">IF(E166="","",IF(Parametri!$C$6="Forfettario",G166*Parametri!$C$11,0))</f>
        <v/>
      </c>
      <c r="I166" s="32" t="str">
        <f aca="false">IF(E166="","",E166-G166-H166)</f>
        <v/>
      </c>
      <c r="J166" s="30"/>
    </row>
    <row r="167" customFormat="false" ht="15" hidden="false" customHeight="false" outlineLevel="0" collapsed="false">
      <c r="A167" s="28"/>
      <c r="B167" s="29"/>
      <c r="C167" s="17"/>
      <c r="D167" s="17"/>
      <c r="E167" s="30"/>
      <c r="F167" s="31" t="str">
        <f aca="false">IF(C167="","",IFERROR(INDEX(Parametri!$C$34:$C$38,MATCH(C167,Parametri!$B$34:$B$38,0)),0))</f>
        <v/>
      </c>
      <c r="G167" s="32" t="str">
        <f aca="false">IF(E167="","",E167*F167)</f>
        <v/>
      </c>
      <c r="H167" s="32" t="str">
        <f aca="false">IF(E167="","",IF(Parametri!$C$6="Forfettario",G167*Parametri!$C$11,0))</f>
        <v/>
      </c>
      <c r="I167" s="32" t="str">
        <f aca="false">IF(E167="","",E167-G167-H167)</f>
        <v/>
      </c>
      <c r="J167" s="30"/>
    </row>
    <row r="168" customFormat="false" ht="15" hidden="false" customHeight="false" outlineLevel="0" collapsed="false">
      <c r="A168" s="28"/>
      <c r="B168" s="29"/>
      <c r="C168" s="17"/>
      <c r="D168" s="17"/>
      <c r="E168" s="30"/>
      <c r="F168" s="31" t="str">
        <f aca="false">IF(C168="","",IFERROR(INDEX(Parametri!$C$34:$C$38,MATCH(C168,Parametri!$B$34:$B$38,0)),0))</f>
        <v/>
      </c>
      <c r="G168" s="32" t="str">
        <f aca="false">IF(E168="","",E168*F168)</f>
        <v/>
      </c>
      <c r="H168" s="32" t="str">
        <f aca="false">IF(E168="","",IF(Parametri!$C$6="Forfettario",G168*Parametri!$C$11,0))</f>
        <v/>
      </c>
      <c r="I168" s="32" t="str">
        <f aca="false">IF(E168="","",E168-G168-H168)</f>
        <v/>
      </c>
      <c r="J168" s="30"/>
    </row>
    <row r="169" customFormat="false" ht="15" hidden="false" customHeight="false" outlineLevel="0" collapsed="false">
      <c r="A169" s="28"/>
      <c r="B169" s="29"/>
      <c r="C169" s="17"/>
      <c r="D169" s="17"/>
      <c r="E169" s="30"/>
      <c r="F169" s="31" t="str">
        <f aca="false">IF(C169="","",IFERROR(INDEX(Parametri!$C$34:$C$38,MATCH(C169,Parametri!$B$34:$B$38,0)),0))</f>
        <v/>
      </c>
      <c r="G169" s="32" t="str">
        <f aca="false">IF(E169="","",E169*F169)</f>
        <v/>
      </c>
      <c r="H169" s="32" t="str">
        <f aca="false">IF(E169="","",IF(Parametri!$C$6="Forfettario",G169*Parametri!$C$11,0))</f>
        <v/>
      </c>
      <c r="I169" s="32" t="str">
        <f aca="false">IF(E169="","",E169-G169-H169)</f>
        <v/>
      </c>
      <c r="J169" s="30"/>
    </row>
    <row r="170" customFormat="false" ht="15" hidden="false" customHeight="false" outlineLevel="0" collapsed="false">
      <c r="A170" s="28"/>
      <c r="B170" s="29"/>
      <c r="C170" s="17"/>
      <c r="D170" s="17"/>
      <c r="E170" s="30"/>
      <c r="F170" s="31" t="str">
        <f aca="false">IF(C170="","",IFERROR(INDEX(Parametri!$C$34:$C$38,MATCH(C170,Parametri!$B$34:$B$38,0)),0))</f>
        <v/>
      </c>
      <c r="G170" s="32" t="str">
        <f aca="false">IF(E170="","",E170*F170)</f>
        <v/>
      </c>
      <c r="H170" s="32" t="str">
        <f aca="false">IF(E170="","",IF(Parametri!$C$6="Forfettario",G170*Parametri!$C$11,0))</f>
        <v/>
      </c>
      <c r="I170" s="32" t="str">
        <f aca="false">IF(E170="","",E170-G170-H170)</f>
        <v/>
      </c>
      <c r="J170" s="30"/>
    </row>
    <row r="171" customFormat="false" ht="15" hidden="false" customHeight="false" outlineLevel="0" collapsed="false">
      <c r="A171" s="28"/>
      <c r="B171" s="29"/>
      <c r="C171" s="17"/>
      <c r="D171" s="17"/>
      <c r="E171" s="30"/>
      <c r="F171" s="31" t="str">
        <f aca="false">IF(C171="","",IFERROR(INDEX(Parametri!$C$34:$C$38,MATCH(C171,Parametri!$B$34:$B$38,0)),0))</f>
        <v/>
      </c>
      <c r="G171" s="32" t="str">
        <f aca="false">IF(E171="","",E171*F171)</f>
        <v/>
      </c>
      <c r="H171" s="32" t="str">
        <f aca="false">IF(E171="","",IF(Parametri!$C$6="Forfettario",G171*Parametri!$C$11,0))</f>
        <v/>
      </c>
      <c r="I171" s="32" t="str">
        <f aca="false">IF(E171="","",E171-G171-H171)</f>
        <v/>
      </c>
      <c r="J171" s="30"/>
    </row>
    <row r="172" customFormat="false" ht="15" hidden="false" customHeight="false" outlineLevel="0" collapsed="false">
      <c r="A172" s="28"/>
      <c r="B172" s="29"/>
      <c r="C172" s="17"/>
      <c r="D172" s="17"/>
      <c r="E172" s="30"/>
      <c r="F172" s="31" t="str">
        <f aca="false">IF(C172="","",IFERROR(INDEX(Parametri!$C$34:$C$38,MATCH(C172,Parametri!$B$34:$B$38,0)),0))</f>
        <v/>
      </c>
      <c r="G172" s="32" t="str">
        <f aca="false">IF(E172="","",E172*F172)</f>
        <v/>
      </c>
      <c r="H172" s="32" t="str">
        <f aca="false">IF(E172="","",IF(Parametri!$C$6="Forfettario",G172*Parametri!$C$11,0))</f>
        <v/>
      </c>
      <c r="I172" s="32" t="str">
        <f aca="false">IF(E172="","",E172-G172-H172)</f>
        <v/>
      </c>
      <c r="J172" s="30"/>
    </row>
    <row r="173" customFormat="false" ht="15" hidden="false" customHeight="false" outlineLevel="0" collapsed="false">
      <c r="A173" s="28"/>
      <c r="B173" s="29"/>
      <c r="C173" s="17"/>
      <c r="D173" s="17"/>
      <c r="E173" s="30"/>
      <c r="F173" s="31" t="str">
        <f aca="false">IF(C173="","",IFERROR(INDEX(Parametri!$C$34:$C$38,MATCH(C173,Parametri!$B$34:$B$38,0)),0))</f>
        <v/>
      </c>
      <c r="G173" s="32" t="str">
        <f aca="false">IF(E173="","",E173*F173)</f>
        <v/>
      </c>
      <c r="H173" s="32" t="str">
        <f aca="false">IF(E173="","",IF(Parametri!$C$6="Forfettario",G173*Parametri!$C$11,0))</f>
        <v/>
      </c>
      <c r="I173" s="32" t="str">
        <f aca="false">IF(E173="","",E173-G173-H173)</f>
        <v/>
      </c>
      <c r="J173" s="30"/>
    </row>
    <row r="174" customFormat="false" ht="15" hidden="false" customHeight="false" outlineLevel="0" collapsed="false">
      <c r="A174" s="28"/>
      <c r="B174" s="29"/>
      <c r="C174" s="17"/>
      <c r="D174" s="17"/>
      <c r="E174" s="30"/>
      <c r="F174" s="31" t="str">
        <f aca="false">IF(C174="","",IFERROR(INDEX(Parametri!$C$34:$C$38,MATCH(C174,Parametri!$B$34:$B$38,0)),0))</f>
        <v/>
      </c>
      <c r="G174" s="32" t="str">
        <f aca="false">IF(E174="","",E174*F174)</f>
        <v/>
      </c>
      <c r="H174" s="32" t="str">
        <f aca="false">IF(E174="","",IF(Parametri!$C$6="Forfettario",G174*Parametri!$C$11,0))</f>
        <v/>
      </c>
      <c r="I174" s="32" t="str">
        <f aca="false">IF(E174="","",E174-G174-H174)</f>
        <v/>
      </c>
      <c r="J174" s="30"/>
    </row>
    <row r="175" customFormat="false" ht="15" hidden="false" customHeight="false" outlineLevel="0" collapsed="false">
      <c r="A175" s="28"/>
      <c r="B175" s="29"/>
      <c r="C175" s="17"/>
      <c r="D175" s="17"/>
      <c r="E175" s="30"/>
      <c r="F175" s="31" t="str">
        <f aca="false">IF(C175="","",IFERROR(INDEX(Parametri!$C$34:$C$38,MATCH(C175,Parametri!$B$34:$B$38,0)),0))</f>
        <v/>
      </c>
      <c r="G175" s="32" t="str">
        <f aca="false">IF(E175="","",E175*F175)</f>
        <v/>
      </c>
      <c r="H175" s="32" t="str">
        <f aca="false">IF(E175="","",IF(Parametri!$C$6="Forfettario",G175*Parametri!$C$11,0))</f>
        <v/>
      </c>
      <c r="I175" s="32" t="str">
        <f aca="false">IF(E175="","",E175-G175-H175)</f>
        <v/>
      </c>
      <c r="J175" s="30"/>
    </row>
    <row r="176" customFormat="false" ht="15" hidden="false" customHeight="false" outlineLevel="0" collapsed="false">
      <c r="A176" s="28"/>
      <c r="B176" s="29"/>
      <c r="C176" s="17"/>
      <c r="D176" s="17"/>
      <c r="E176" s="30"/>
      <c r="F176" s="31" t="str">
        <f aca="false">IF(C176="","",IFERROR(INDEX(Parametri!$C$34:$C$38,MATCH(C176,Parametri!$B$34:$B$38,0)),0))</f>
        <v/>
      </c>
      <c r="G176" s="32" t="str">
        <f aca="false">IF(E176="","",E176*F176)</f>
        <v/>
      </c>
      <c r="H176" s="32" t="str">
        <f aca="false">IF(E176="","",IF(Parametri!$C$6="Forfettario",G176*Parametri!$C$11,0))</f>
        <v/>
      </c>
      <c r="I176" s="32" t="str">
        <f aca="false">IF(E176="","",E176-G176-H176)</f>
        <v/>
      </c>
      <c r="J176" s="30"/>
    </row>
    <row r="177" customFormat="false" ht="15" hidden="false" customHeight="false" outlineLevel="0" collapsed="false">
      <c r="A177" s="28"/>
      <c r="B177" s="29"/>
      <c r="C177" s="17"/>
      <c r="D177" s="17"/>
      <c r="E177" s="30"/>
      <c r="F177" s="31" t="str">
        <f aca="false">IF(C177="","",IFERROR(INDEX(Parametri!$C$34:$C$38,MATCH(C177,Parametri!$B$34:$B$38,0)),0))</f>
        <v/>
      </c>
      <c r="G177" s="32" t="str">
        <f aca="false">IF(E177="","",E177*F177)</f>
        <v/>
      </c>
      <c r="H177" s="32" t="str">
        <f aca="false">IF(E177="","",IF(Parametri!$C$6="Forfettario",G177*Parametri!$C$11,0))</f>
        <v/>
      </c>
      <c r="I177" s="32" t="str">
        <f aca="false">IF(E177="","",E177-G177-H177)</f>
        <v/>
      </c>
      <c r="J177" s="30"/>
    </row>
    <row r="178" customFormat="false" ht="15" hidden="false" customHeight="false" outlineLevel="0" collapsed="false">
      <c r="A178" s="28"/>
      <c r="B178" s="29"/>
      <c r="C178" s="17"/>
      <c r="D178" s="17"/>
      <c r="E178" s="30"/>
      <c r="F178" s="31" t="str">
        <f aca="false">IF(C178="","",IFERROR(INDEX(Parametri!$C$34:$C$38,MATCH(C178,Parametri!$B$34:$B$38,0)),0))</f>
        <v/>
      </c>
      <c r="G178" s="32" t="str">
        <f aca="false">IF(E178="","",E178*F178)</f>
        <v/>
      </c>
      <c r="H178" s="32" t="str">
        <f aca="false">IF(E178="","",IF(Parametri!$C$6="Forfettario",G178*Parametri!$C$11,0))</f>
        <v/>
      </c>
      <c r="I178" s="32" t="str">
        <f aca="false">IF(E178="","",E178-G178-H178)</f>
        <v/>
      </c>
      <c r="J178" s="30"/>
    </row>
    <row r="179" customFormat="false" ht="15" hidden="false" customHeight="false" outlineLevel="0" collapsed="false">
      <c r="A179" s="28"/>
      <c r="B179" s="29"/>
      <c r="C179" s="17"/>
      <c r="D179" s="17"/>
      <c r="E179" s="30"/>
      <c r="F179" s="31" t="str">
        <f aca="false">IF(C179="","",IFERROR(INDEX(Parametri!$C$34:$C$38,MATCH(C179,Parametri!$B$34:$B$38,0)),0))</f>
        <v/>
      </c>
      <c r="G179" s="32" t="str">
        <f aca="false">IF(E179="","",E179*F179)</f>
        <v/>
      </c>
      <c r="H179" s="32" t="str">
        <f aca="false">IF(E179="","",IF(Parametri!$C$6="Forfettario",G179*Parametri!$C$11,0))</f>
        <v/>
      </c>
      <c r="I179" s="32" t="str">
        <f aca="false">IF(E179="","",E179-G179-H179)</f>
        <v/>
      </c>
      <c r="J179" s="30"/>
    </row>
    <row r="180" customFormat="false" ht="15" hidden="false" customHeight="false" outlineLevel="0" collapsed="false">
      <c r="A180" s="28"/>
      <c r="B180" s="29"/>
      <c r="C180" s="17"/>
      <c r="D180" s="17"/>
      <c r="E180" s="30"/>
      <c r="F180" s="31" t="str">
        <f aca="false">IF(C180="","",IFERROR(INDEX(Parametri!$C$34:$C$38,MATCH(C180,Parametri!$B$34:$B$38,0)),0))</f>
        <v/>
      </c>
      <c r="G180" s="32" t="str">
        <f aca="false">IF(E180="","",E180*F180)</f>
        <v/>
      </c>
      <c r="H180" s="32" t="str">
        <f aca="false">IF(E180="","",IF(Parametri!$C$6="Forfettario",G180*Parametri!$C$11,0))</f>
        <v/>
      </c>
      <c r="I180" s="32" t="str">
        <f aca="false">IF(E180="","",E180-G180-H180)</f>
        <v/>
      </c>
      <c r="J180" s="30"/>
    </row>
    <row r="181" customFormat="false" ht="15" hidden="false" customHeight="false" outlineLevel="0" collapsed="false">
      <c r="A181" s="28"/>
      <c r="B181" s="29"/>
      <c r="C181" s="17"/>
      <c r="D181" s="17"/>
      <c r="E181" s="30"/>
      <c r="F181" s="31" t="str">
        <f aca="false">IF(C181="","",IFERROR(INDEX(Parametri!$C$34:$C$38,MATCH(C181,Parametri!$B$34:$B$38,0)),0))</f>
        <v/>
      </c>
      <c r="G181" s="32" t="str">
        <f aca="false">IF(E181="","",E181*F181)</f>
        <v/>
      </c>
      <c r="H181" s="32" t="str">
        <f aca="false">IF(E181="","",IF(Parametri!$C$6="Forfettario",G181*Parametri!$C$11,0))</f>
        <v/>
      </c>
      <c r="I181" s="32" t="str">
        <f aca="false">IF(E181="","",E181-G181-H181)</f>
        <v/>
      </c>
      <c r="J181" s="30"/>
    </row>
    <row r="182" customFormat="false" ht="15" hidden="false" customHeight="false" outlineLevel="0" collapsed="false">
      <c r="A182" s="28"/>
      <c r="B182" s="29"/>
      <c r="C182" s="17"/>
      <c r="D182" s="17"/>
      <c r="E182" s="30"/>
      <c r="F182" s="31" t="str">
        <f aca="false">IF(C182="","",IFERROR(INDEX(Parametri!$C$34:$C$38,MATCH(C182,Parametri!$B$34:$B$38,0)),0))</f>
        <v/>
      </c>
      <c r="G182" s="32" t="str">
        <f aca="false">IF(E182="","",E182*F182)</f>
        <v/>
      </c>
      <c r="H182" s="32" t="str">
        <f aca="false">IF(E182="","",IF(Parametri!$C$6="Forfettario",G182*Parametri!$C$11,0))</f>
        <v/>
      </c>
      <c r="I182" s="32" t="str">
        <f aca="false">IF(E182="","",E182-G182-H182)</f>
        <v/>
      </c>
      <c r="J182" s="30"/>
    </row>
    <row r="183" customFormat="false" ht="15" hidden="false" customHeight="false" outlineLevel="0" collapsed="false">
      <c r="A183" s="28"/>
      <c r="B183" s="29"/>
      <c r="C183" s="17"/>
      <c r="D183" s="17"/>
      <c r="E183" s="30"/>
      <c r="F183" s="31" t="str">
        <f aca="false">IF(C183="","",IFERROR(INDEX(Parametri!$C$34:$C$38,MATCH(C183,Parametri!$B$34:$B$38,0)),0))</f>
        <v/>
      </c>
      <c r="G183" s="32" t="str">
        <f aca="false">IF(E183="","",E183*F183)</f>
        <v/>
      </c>
      <c r="H183" s="32" t="str">
        <f aca="false">IF(E183="","",IF(Parametri!$C$6="Forfettario",G183*Parametri!$C$11,0))</f>
        <v/>
      </c>
      <c r="I183" s="32" t="str">
        <f aca="false">IF(E183="","",E183-G183-H183)</f>
        <v/>
      </c>
      <c r="J183" s="30"/>
    </row>
    <row r="184" customFormat="false" ht="15" hidden="false" customHeight="false" outlineLevel="0" collapsed="false">
      <c r="A184" s="28"/>
      <c r="B184" s="29"/>
      <c r="C184" s="17"/>
      <c r="D184" s="17"/>
      <c r="E184" s="30"/>
      <c r="F184" s="31" t="str">
        <f aca="false">IF(C184="","",IFERROR(INDEX(Parametri!$C$34:$C$38,MATCH(C184,Parametri!$B$34:$B$38,0)),0))</f>
        <v/>
      </c>
      <c r="G184" s="32" t="str">
        <f aca="false">IF(E184="","",E184*F184)</f>
        <v/>
      </c>
      <c r="H184" s="32" t="str">
        <f aca="false">IF(E184="","",IF(Parametri!$C$6="Forfettario",G184*Parametri!$C$11,0))</f>
        <v/>
      </c>
      <c r="I184" s="32" t="str">
        <f aca="false">IF(E184="","",E184-G184-H184)</f>
        <v/>
      </c>
      <c r="J184" s="30"/>
    </row>
    <row r="185" customFormat="false" ht="15" hidden="false" customHeight="false" outlineLevel="0" collapsed="false">
      <c r="A185" s="28"/>
      <c r="B185" s="29"/>
      <c r="C185" s="17"/>
      <c r="D185" s="17"/>
      <c r="E185" s="30"/>
      <c r="F185" s="31" t="str">
        <f aca="false">IF(C185="","",IFERROR(INDEX(Parametri!$C$34:$C$38,MATCH(C185,Parametri!$B$34:$B$38,0)),0))</f>
        <v/>
      </c>
      <c r="G185" s="32" t="str">
        <f aca="false">IF(E185="","",E185*F185)</f>
        <v/>
      </c>
      <c r="H185" s="32" t="str">
        <f aca="false">IF(E185="","",IF(Parametri!$C$6="Forfettario",G185*Parametri!$C$11,0))</f>
        <v/>
      </c>
      <c r="I185" s="32" t="str">
        <f aca="false">IF(E185="","",E185-G185-H185)</f>
        <v/>
      </c>
      <c r="J185" s="30"/>
    </row>
    <row r="186" customFormat="false" ht="15" hidden="false" customHeight="false" outlineLevel="0" collapsed="false">
      <c r="A186" s="28"/>
      <c r="B186" s="29"/>
      <c r="C186" s="17"/>
      <c r="D186" s="17"/>
      <c r="E186" s="30"/>
      <c r="F186" s="31" t="str">
        <f aca="false">IF(C186="","",IFERROR(INDEX(Parametri!$C$34:$C$38,MATCH(C186,Parametri!$B$34:$B$38,0)),0))</f>
        <v/>
      </c>
      <c r="G186" s="32" t="str">
        <f aca="false">IF(E186="","",E186*F186)</f>
        <v/>
      </c>
      <c r="H186" s="32" t="str">
        <f aca="false">IF(E186="","",IF(Parametri!$C$6="Forfettario",G186*Parametri!$C$11,0))</f>
        <v/>
      </c>
      <c r="I186" s="32" t="str">
        <f aca="false">IF(E186="","",E186-G186-H186)</f>
        <v/>
      </c>
      <c r="J186" s="30"/>
    </row>
    <row r="187" customFormat="false" ht="15" hidden="false" customHeight="false" outlineLevel="0" collapsed="false">
      <c r="A187" s="28"/>
      <c r="B187" s="29"/>
      <c r="C187" s="17"/>
      <c r="D187" s="17"/>
      <c r="E187" s="30"/>
      <c r="F187" s="31" t="str">
        <f aca="false">IF(C187="","",IFERROR(INDEX(Parametri!$C$34:$C$38,MATCH(C187,Parametri!$B$34:$B$38,0)),0))</f>
        <v/>
      </c>
      <c r="G187" s="32" t="str">
        <f aca="false">IF(E187="","",E187*F187)</f>
        <v/>
      </c>
      <c r="H187" s="32" t="str">
        <f aca="false">IF(E187="","",IF(Parametri!$C$6="Forfettario",G187*Parametri!$C$11,0))</f>
        <v/>
      </c>
      <c r="I187" s="32" t="str">
        <f aca="false">IF(E187="","",E187-G187-H187)</f>
        <v/>
      </c>
      <c r="J187" s="30"/>
    </row>
    <row r="188" customFormat="false" ht="15" hidden="false" customHeight="false" outlineLevel="0" collapsed="false">
      <c r="A188" s="28"/>
      <c r="B188" s="29"/>
      <c r="C188" s="17"/>
      <c r="D188" s="17"/>
      <c r="E188" s="30"/>
      <c r="F188" s="31" t="str">
        <f aca="false">IF(C188="","",IFERROR(INDEX(Parametri!$C$34:$C$38,MATCH(C188,Parametri!$B$34:$B$38,0)),0))</f>
        <v/>
      </c>
      <c r="G188" s="32" t="str">
        <f aca="false">IF(E188="","",E188*F188)</f>
        <v/>
      </c>
      <c r="H188" s="32" t="str">
        <f aca="false">IF(E188="","",IF(Parametri!$C$6="Forfettario",G188*Parametri!$C$11,0))</f>
        <v/>
      </c>
      <c r="I188" s="32" t="str">
        <f aca="false">IF(E188="","",E188-G188-H188)</f>
        <v/>
      </c>
      <c r="J188" s="30"/>
    </row>
    <row r="189" customFormat="false" ht="15" hidden="false" customHeight="false" outlineLevel="0" collapsed="false">
      <c r="A189" s="28"/>
      <c r="B189" s="29"/>
      <c r="C189" s="17"/>
      <c r="D189" s="17"/>
      <c r="E189" s="30"/>
      <c r="F189" s="31" t="str">
        <f aca="false">IF(C189="","",IFERROR(INDEX(Parametri!$C$34:$C$38,MATCH(C189,Parametri!$B$34:$B$38,0)),0))</f>
        <v/>
      </c>
      <c r="G189" s="32" t="str">
        <f aca="false">IF(E189="","",E189*F189)</f>
        <v/>
      </c>
      <c r="H189" s="32" t="str">
        <f aca="false">IF(E189="","",IF(Parametri!$C$6="Forfettario",G189*Parametri!$C$11,0))</f>
        <v/>
      </c>
      <c r="I189" s="32" t="str">
        <f aca="false">IF(E189="","",E189-G189-H189)</f>
        <v/>
      </c>
      <c r="J189" s="30"/>
    </row>
    <row r="190" customFormat="false" ht="15" hidden="false" customHeight="false" outlineLevel="0" collapsed="false">
      <c r="A190" s="28"/>
      <c r="B190" s="29"/>
      <c r="C190" s="17"/>
      <c r="D190" s="17"/>
      <c r="E190" s="30"/>
      <c r="F190" s="31" t="str">
        <f aca="false">IF(C190="","",IFERROR(INDEX(Parametri!$C$34:$C$38,MATCH(C190,Parametri!$B$34:$B$38,0)),0))</f>
        <v/>
      </c>
      <c r="G190" s="32" t="str">
        <f aca="false">IF(E190="","",E190*F190)</f>
        <v/>
      </c>
      <c r="H190" s="32" t="str">
        <f aca="false">IF(E190="","",IF(Parametri!$C$6="Forfettario",G190*Parametri!$C$11,0))</f>
        <v/>
      </c>
      <c r="I190" s="32" t="str">
        <f aca="false">IF(E190="","",E190-G190-H190)</f>
        <v/>
      </c>
      <c r="J190" s="30"/>
    </row>
    <row r="191" customFormat="false" ht="15" hidden="false" customHeight="false" outlineLevel="0" collapsed="false">
      <c r="A191" s="28"/>
      <c r="B191" s="29"/>
      <c r="C191" s="17"/>
      <c r="D191" s="17"/>
      <c r="E191" s="30"/>
      <c r="F191" s="31" t="str">
        <f aca="false">IF(C191="","",IFERROR(INDEX(Parametri!$C$34:$C$38,MATCH(C191,Parametri!$B$34:$B$38,0)),0))</f>
        <v/>
      </c>
      <c r="G191" s="32" t="str">
        <f aca="false">IF(E191="","",E191*F191)</f>
        <v/>
      </c>
      <c r="H191" s="32" t="str">
        <f aca="false">IF(E191="","",IF(Parametri!$C$6="Forfettario",G191*Parametri!$C$11,0))</f>
        <v/>
      </c>
      <c r="I191" s="32" t="str">
        <f aca="false">IF(E191="","",E191-G191-H191)</f>
        <v/>
      </c>
      <c r="J191" s="30"/>
    </row>
    <row r="192" customFormat="false" ht="15" hidden="false" customHeight="false" outlineLevel="0" collapsed="false">
      <c r="A192" s="28"/>
      <c r="B192" s="29"/>
      <c r="C192" s="17"/>
      <c r="D192" s="17"/>
      <c r="E192" s="30"/>
      <c r="F192" s="31" t="str">
        <f aca="false">IF(C192="","",IFERROR(INDEX(Parametri!$C$34:$C$38,MATCH(C192,Parametri!$B$34:$B$38,0)),0))</f>
        <v/>
      </c>
      <c r="G192" s="32" t="str">
        <f aca="false">IF(E192="","",E192*F192)</f>
        <v/>
      </c>
      <c r="H192" s="32" t="str">
        <f aca="false">IF(E192="","",IF(Parametri!$C$6="Forfettario",G192*Parametri!$C$11,0))</f>
        <v/>
      </c>
      <c r="I192" s="32" t="str">
        <f aca="false">IF(E192="","",E192-G192-H192)</f>
        <v/>
      </c>
      <c r="J192" s="30"/>
    </row>
    <row r="193" customFormat="false" ht="15" hidden="false" customHeight="false" outlineLevel="0" collapsed="false">
      <c r="A193" s="28"/>
      <c r="B193" s="29"/>
      <c r="C193" s="17"/>
      <c r="D193" s="17"/>
      <c r="E193" s="30"/>
      <c r="F193" s="31" t="str">
        <f aca="false">IF(C193="","",IFERROR(INDEX(Parametri!$C$34:$C$38,MATCH(C193,Parametri!$B$34:$B$38,0)),0))</f>
        <v/>
      </c>
      <c r="G193" s="32" t="str">
        <f aca="false">IF(E193="","",E193*F193)</f>
        <v/>
      </c>
      <c r="H193" s="32" t="str">
        <f aca="false">IF(E193="","",IF(Parametri!$C$6="Forfettario",G193*Parametri!$C$11,0))</f>
        <v/>
      </c>
      <c r="I193" s="32" t="str">
        <f aca="false">IF(E193="","",E193-G193-H193)</f>
        <v/>
      </c>
      <c r="J193" s="30"/>
    </row>
    <row r="194" customFormat="false" ht="15" hidden="false" customHeight="false" outlineLevel="0" collapsed="false">
      <c r="A194" s="28"/>
      <c r="B194" s="29"/>
      <c r="C194" s="17"/>
      <c r="D194" s="17"/>
      <c r="E194" s="30"/>
      <c r="F194" s="31" t="str">
        <f aca="false">IF(C194="","",IFERROR(INDEX(Parametri!$C$34:$C$38,MATCH(C194,Parametri!$B$34:$B$38,0)),0))</f>
        <v/>
      </c>
      <c r="G194" s="32" t="str">
        <f aca="false">IF(E194="","",E194*F194)</f>
        <v/>
      </c>
      <c r="H194" s="32" t="str">
        <f aca="false">IF(E194="","",IF(Parametri!$C$6="Forfettario",G194*Parametri!$C$11,0))</f>
        <v/>
      </c>
      <c r="I194" s="32" t="str">
        <f aca="false">IF(E194="","",E194-G194-H194)</f>
        <v/>
      </c>
      <c r="J194" s="30"/>
    </row>
    <row r="195" customFormat="false" ht="15" hidden="false" customHeight="false" outlineLevel="0" collapsed="false">
      <c r="A195" s="28"/>
      <c r="B195" s="29"/>
      <c r="C195" s="17"/>
      <c r="D195" s="17"/>
      <c r="E195" s="30"/>
      <c r="F195" s="31" t="str">
        <f aca="false">IF(C195="","",IFERROR(INDEX(Parametri!$C$34:$C$38,MATCH(C195,Parametri!$B$34:$B$38,0)),0))</f>
        <v/>
      </c>
      <c r="G195" s="32" t="str">
        <f aca="false">IF(E195="","",E195*F195)</f>
        <v/>
      </c>
      <c r="H195" s="32" t="str">
        <f aca="false">IF(E195="","",IF(Parametri!$C$6="Forfettario",G195*Parametri!$C$11,0))</f>
        <v/>
      </c>
      <c r="I195" s="32" t="str">
        <f aca="false">IF(E195="","",E195-G195-H195)</f>
        <v/>
      </c>
      <c r="J195" s="30"/>
    </row>
    <row r="196" customFormat="false" ht="15" hidden="false" customHeight="false" outlineLevel="0" collapsed="false">
      <c r="A196" s="28"/>
      <c r="B196" s="29"/>
      <c r="C196" s="17"/>
      <c r="D196" s="17"/>
      <c r="E196" s="30"/>
      <c r="F196" s="31" t="str">
        <f aca="false">IF(C196="","",IFERROR(INDEX(Parametri!$C$34:$C$38,MATCH(C196,Parametri!$B$34:$B$38,0)),0))</f>
        <v/>
      </c>
      <c r="G196" s="32" t="str">
        <f aca="false">IF(E196="","",E196*F196)</f>
        <v/>
      </c>
      <c r="H196" s="32" t="str">
        <f aca="false">IF(E196="","",IF(Parametri!$C$6="Forfettario",G196*Parametri!$C$11,0))</f>
        <v/>
      </c>
      <c r="I196" s="32" t="str">
        <f aca="false">IF(E196="","",E196-G196-H196)</f>
        <v/>
      </c>
      <c r="J196" s="30"/>
    </row>
    <row r="197" customFormat="false" ht="15" hidden="false" customHeight="false" outlineLevel="0" collapsed="false">
      <c r="A197" s="28"/>
      <c r="B197" s="29"/>
      <c r="C197" s="17"/>
      <c r="D197" s="17"/>
      <c r="E197" s="30"/>
      <c r="F197" s="31" t="str">
        <f aca="false">IF(C197="","",IFERROR(INDEX(Parametri!$C$34:$C$38,MATCH(C197,Parametri!$B$34:$B$38,0)),0))</f>
        <v/>
      </c>
      <c r="G197" s="32" t="str">
        <f aca="false">IF(E197="","",E197*F197)</f>
        <v/>
      </c>
      <c r="H197" s="32" t="str">
        <f aca="false">IF(E197="","",IF(Parametri!$C$6="Forfettario",G197*Parametri!$C$11,0))</f>
        <v/>
      </c>
      <c r="I197" s="32" t="str">
        <f aca="false">IF(E197="","",E197-G197-H197)</f>
        <v/>
      </c>
      <c r="J197" s="30"/>
    </row>
    <row r="198" customFormat="false" ht="15" hidden="false" customHeight="false" outlineLevel="0" collapsed="false">
      <c r="A198" s="28"/>
      <c r="B198" s="29"/>
      <c r="C198" s="17"/>
      <c r="D198" s="17"/>
      <c r="E198" s="30"/>
      <c r="F198" s="31" t="str">
        <f aca="false">IF(C198="","",IFERROR(INDEX(Parametri!$C$34:$C$38,MATCH(C198,Parametri!$B$34:$B$38,0)),0))</f>
        <v/>
      </c>
      <c r="G198" s="32" t="str">
        <f aca="false">IF(E198="","",E198*F198)</f>
        <v/>
      </c>
      <c r="H198" s="32" t="str">
        <f aca="false">IF(E198="","",IF(Parametri!$C$6="Forfettario",G198*Parametri!$C$11,0))</f>
        <v/>
      </c>
      <c r="I198" s="32" t="str">
        <f aca="false">IF(E198="","",E198-G198-H198)</f>
        <v/>
      </c>
      <c r="J198" s="30"/>
    </row>
    <row r="199" customFormat="false" ht="15" hidden="false" customHeight="false" outlineLevel="0" collapsed="false">
      <c r="A199" s="28"/>
      <c r="B199" s="29"/>
      <c r="C199" s="17"/>
      <c r="D199" s="17"/>
      <c r="E199" s="30"/>
      <c r="F199" s="31" t="str">
        <f aca="false">IF(C199="","",IFERROR(INDEX(Parametri!$C$34:$C$38,MATCH(C199,Parametri!$B$34:$B$38,0)),0))</f>
        <v/>
      </c>
      <c r="G199" s="32" t="str">
        <f aca="false">IF(E199="","",E199*F199)</f>
        <v/>
      </c>
      <c r="H199" s="32" t="str">
        <f aca="false">IF(E199="","",IF(Parametri!$C$6="Forfettario",G199*Parametri!$C$11,0))</f>
        <v/>
      </c>
      <c r="I199" s="32" t="str">
        <f aca="false">IF(E199="","",E199-G199-H199)</f>
        <v/>
      </c>
      <c r="J199" s="30"/>
    </row>
    <row r="200" customFormat="false" ht="15" hidden="false" customHeight="false" outlineLevel="0" collapsed="false">
      <c r="A200" s="28"/>
      <c r="B200" s="29"/>
      <c r="C200" s="17"/>
      <c r="D200" s="17"/>
      <c r="E200" s="30"/>
      <c r="F200" s="31" t="str">
        <f aca="false">IF(C200="","",IFERROR(INDEX(Parametri!$C$34:$C$38,MATCH(C200,Parametri!$B$34:$B$38,0)),0))</f>
        <v/>
      </c>
      <c r="G200" s="32" t="str">
        <f aca="false">IF(E200="","",E200*F200)</f>
        <v/>
      </c>
      <c r="H200" s="32" t="str">
        <f aca="false">IF(E200="","",IF(Parametri!$C$6="Forfettario",G200*Parametri!$C$11,0))</f>
        <v/>
      </c>
      <c r="I200" s="32" t="str">
        <f aca="false">IF(E200="","",E200-G200-H200)</f>
        <v/>
      </c>
      <c r="J200" s="30"/>
    </row>
    <row r="201" customFormat="false" ht="15" hidden="false" customHeight="false" outlineLevel="0" collapsed="false">
      <c r="A201" s="28"/>
      <c r="B201" s="29"/>
      <c r="C201" s="17"/>
      <c r="D201" s="17"/>
      <c r="E201" s="30"/>
      <c r="F201" s="31" t="str">
        <f aca="false">IF(C201="","",IFERROR(INDEX(Parametri!$C$34:$C$38,MATCH(C201,Parametri!$B$34:$B$38,0)),0))</f>
        <v/>
      </c>
      <c r="G201" s="32" t="str">
        <f aca="false">IF(E201="","",E201*F201)</f>
        <v/>
      </c>
      <c r="H201" s="32" t="str">
        <f aca="false">IF(E201="","",IF(Parametri!$C$6="Forfettario",G201*Parametri!$C$11,0))</f>
        <v/>
      </c>
      <c r="I201" s="32" t="str">
        <f aca="false">IF(E201="","",E201-G201-H201)</f>
        <v/>
      </c>
      <c r="J201" s="30"/>
    </row>
    <row r="202" customFormat="false" ht="15" hidden="false" customHeight="false" outlineLevel="0" collapsed="false">
      <c r="A202" s="28"/>
      <c r="B202" s="29"/>
      <c r="C202" s="17"/>
      <c r="D202" s="17"/>
      <c r="E202" s="30"/>
      <c r="F202" s="31" t="str">
        <f aca="false">IF(C202="","",IFERROR(INDEX(Parametri!$C$34:$C$38,MATCH(C202,Parametri!$B$34:$B$38,0)),0))</f>
        <v/>
      </c>
      <c r="G202" s="32" t="str">
        <f aca="false">IF(E202="","",E202*F202)</f>
        <v/>
      </c>
      <c r="H202" s="32" t="str">
        <f aca="false">IF(E202="","",IF(Parametri!$C$6="Forfettario",G202*Parametri!$C$11,0))</f>
        <v/>
      </c>
      <c r="I202" s="32" t="str">
        <f aca="false">IF(E202="","",E202-G202-H202)</f>
        <v/>
      </c>
      <c r="J202" s="30"/>
    </row>
    <row r="203" customFormat="false" ht="15" hidden="false" customHeight="false" outlineLevel="0" collapsed="false">
      <c r="A203" s="28"/>
      <c r="B203" s="29"/>
      <c r="C203" s="17"/>
      <c r="D203" s="17"/>
      <c r="E203" s="30"/>
      <c r="F203" s="31" t="str">
        <f aca="false">IF(C203="","",IFERROR(INDEX(Parametri!$C$34:$C$38,MATCH(C203,Parametri!$B$34:$B$38,0)),0))</f>
        <v/>
      </c>
      <c r="G203" s="32" t="str">
        <f aca="false">IF(E203="","",E203*F203)</f>
        <v/>
      </c>
      <c r="H203" s="32" t="str">
        <f aca="false">IF(E203="","",IF(Parametri!$C$6="Forfettario",G203*Parametri!$C$11,0))</f>
        <v/>
      </c>
      <c r="I203" s="32" t="str">
        <f aca="false">IF(E203="","",E203-G203-H203)</f>
        <v/>
      </c>
      <c r="J203" s="30"/>
    </row>
    <row r="204" customFormat="false" ht="15" hidden="false" customHeight="false" outlineLevel="0" collapsed="false">
      <c r="A204" s="28"/>
      <c r="B204" s="29"/>
      <c r="C204" s="17"/>
      <c r="D204" s="17"/>
      <c r="E204" s="30"/>
      <c r="F204" s="31" t="str">
        <f aca="false">IF(C204="","",IFERROR(INDEX(Parametri!$C$34:$C$38,MATCH(C204,Parametri!$B$34:$B$38,0)),0))</f>
        <v/>
      </c>
      <c r="G204" s="32" t="str">
        <f aca="false">IF(E204="","",E204*F204)</f>
        <v/>
      </c>
      <c r="H204" s="32" t="str">
        <f aca="false">IF(E204="","",IF(Parametri!$C$6="Forfettario",G204*Parametri!$C$11,0))</f>
        <v/>
      </c>
      <c r="I204" s="32" t="str">
        <f aca="false">IF(E204="","",E204-G204-H204)</f>
        <v/>
      </c>
      <c r="J204" s="30"/>
    </row>
    <row r="205" customFormat="false" ht="15" hidden="false" customHeight="false" outlineLevel="0" collapsed="false">
      <c r="A205" s="28"/>
      <c r="B205" s="29"/>
      <c r="C205" s="17"/>
      <c r="D205" s="17"/>
      <c r="E205" s="30"/>
      <c r="F205" s="31" t="str">
        <f aca="false">IF(C205="","",IFERROR(INDEX(Parametri!$C$34:$C$38,MATCH(C205,Parametri!$B$34:$B$38,0)),0))</f>
        <v/>
      </c>
      <c r="G205" s="32" t="str">
        <f aca="false">IF(E205="","",E205*F205)</f>
        <v/>
      </c>
      <c r="H205" s="32" t="str">
        <f aca="false">IF(E205="","",IF(Parametri!$C$6="Forfettario",G205*Parametri!$C$11,0))</f>
        <v/>
      </c>
      <c r="I205" s="32" t="str">
        <f aca="false">IF(E205="","",E205-G205-H205)</f>
        <v/>
      </c>
      <c r="J205" s="30"/>
    </row>
    <row r="206" customFormat="false" ht="15" hidden="false" customHeight="false" outlineLevel="0" collapsed="false">
      <c r="A206" s="28"/>
      <c r="B206" s="29"/>
      <c r="C206" s="17"/>
      <c r="D206" s="17"/>
      <c r="E206" s="30"/>
      <c r="F206" s="31" t="str">
        <f aca="false">IF(C206="","",IFERROR(INDEX(Parametri!$C$34:$C$38,MATCH(C206,Parametri!$B$34:$B$38,0)),0))</f>
        <v/>
      </c>
      <c r="G206" s="32" t="str">
        <f aca="false">IF(E206="","",E206*F206)</f>
        <v/>
      </c>
      <c r="H206" s="32" t="str">
        <f aca="false">IF(E206="","",IF(Parametri!$C$6="Forfettario",G206*Parametri!$C$11,0))</f>
        <v/>
      </c>
      <c r="I206" s="32" t="str">
        <f aca="false">IF(E206="","",E206-G206-H206)</f>
        <v/>
      </c>
      <c r="J206" s="30"/>
    </row>
    <row r="207" customFormat="false" ht="15" hidden="false" customHeight="false" outlineLevel="0" collapsed="false">
      <c r="A207" s="28"/>
      <c r="B207" s="29"/>
      <c r="C207" s="17"/>
      <c r="D207" s="17"/>
      <c r="E207" s="30"/>
      <c r="F207" s="31" t="str">
        <f aca="false">IF(C207="","",IFERROR(INDEX(Parametri!$C$34:$C$38,MATCH(C207,Parametri!$B$34:$B$38,0)),0))</f>
        <v/>
      </c>
      <c r="G207" s="32" t="str">
        <f aca="false">IF(E207="","",E207*F207)</f>
        <v/>
      </c>
      <c r="H207" s="32" t="str">
        <f aca="false">IF(E207="","",IF(Parametri!$C$6="Forfettario",G207*Parametri!$C$11,0))</f>
        <v/>
      </c>
      <c r="I207" s="32" t="str">
        <f aca="false">IF(E207="","",E207-G207-H207)</f>
        <v/>
      </c>
      <c r="J207" s="30"/>
    </row>
    <row r="208" customFormat="false" ht="15" hidden="false" customHeight="false" outlineLevel="0" collapsed="false">
      <c r="A208" s="28"/>
      <c r="B208" s="29"/>
      <c r="C208" s="17"/>
      <c r="D208" s="17"/>
      <c r="E208" s="30"/>
      <c r="F208" s="31" t="str">
        <f aca="false">IF(C208="","",IFERROR(INDEX(Parametri!$C$34:$C$38,MATCH(C208,Parametri!$B$34:$B$38,0)),0))</f>
        <v/>
      </c>
      <c r="G208" s="32" t="str">
        <f aca="false">IF(E208="","",E208*F208)</f>
        <v/>
      </c>
      <c r="H208" s="32" t="str">
        <f aca="false">IF(E208="","",IF(Parametri!$C$6="Forfettario",G208*Parametri!$C$11,0))</f>
        <v/>
      </c>
      <c r="I208" s="32" t="str">
        <f aca="false">IF(E208="","",E208-G208-H208)</f>
        <v/>
      </c>
      <c r="J208" s="30"/>
    </row>
    <row r="209" customFormat="false" ht="15" hidden="false" customHeight="false" outlineLevel="0" collapsed="false">
      <c r="A209" s="28"/>
      <c r="B209" s="29"/>
      <c r="C209" s="17"/>
      <c r="D209" s="17"/>
      <c r="E209" s="30"/>
      <c r="F209" s="31" t="str">
        <f aca="false">IF(C209="","",IFERROR(INDEX(Parametri!$C$34:$C$38,MATCH(C209,Parametri!$B$34:$B$38,0)),0))</f>
        <v/>
      </c>
      <c r="G209" s="32" t="str">
        <f aca="false">IF(E209="","",E209*F209)</f>
        <v/>
      </c>
      <c r="H209" s="32" t="str">
        <f aca="false">IF(E209="","",IF(Parametri!$C$6="Forfettario",G209*Parametri!$C$11,0))</f>
        <v/>
      </c>
      <c r="I209" s="32" t="str">
        <f aca="false">IF(E209="","",E209-G209-H209)</f>
        <v/>
      </c>
      <c r="J209" s="30"/>
    </row>
    <row r="210" customFormat="false" ht="15" hidden="false" customHeight="false" outlineLevel="0" collapsed="false">
      <c r="A210" s="28"/>
      <c r="B210" s="29"/>
      <c r="C210" s="17"/>
      <c r="D210" s="17"/>
      <c r="E210" s="30"/>
      <c r="F210" s="31" t="str">
        <f aca="false">IF(C210="","",IFERROR(INDEX(Parametri!$C$34:$C$38,MATCH(C210,Parametri!$B$34:$B$38,0)),0))</f>
        <v/>
      </c>
      <c r="G210" s="32" t="str">
        <f aca="false">IF(E210="","",E210*F210)</f>
        <v/>
      </c>
      <c r="H210" s="32" t="str">
        <f aca="false">IF(E210="","",IF(Parametri!$C$6="Forfettario",G210*Parametri!$C$11,0))</f>
        <v/>
      </c>
      <c r="I210" s="32" t="str">
        <f aca="false">IF(E210="","",E210-G210-H210)</f>
        <v/>
      </c>
      <c r="J210" s="30"/>
    </row>
    <row r="211" customFormat="false" ht="15" hidden="false" customHeight="false" outlineLevel="0" collapsed="false">
      <c r="A211" s="28"/>
      <c r="B211" s="29"/>
      <c r="C211" s="17"/>
      <c r="D211" s="17"/>
      <c r="E211" s="30"/>
      <c r="F211" s="31" t="str">
        <f aca="false">IF(C211="","",IFERROR(INDEX(Parametri!$C$34:$C$38,MATCH(C211,Parametri!$B$34:$B$38,0)),0))</f>
        <v/>
      </c>
      <c r="G211" s="32" t="str">
        <f aca="false">IF(E211="","",E211*F211)</f>
        <v/>
      </c>
      <c r="H211" s="32" t="str">
        <f aca="false">IF(E211="","",IF(Parametri!$C$6="Forfettario",G211*Parametri!$C$11,0))</f>
        <v/>
      </c>
      <c r="I211" s="32" t="str">
        <f aca="false">IF(E211="","",E211-G211-H211)</f>
        <v/>
      </c>
      <c r="J211" s="30"/>
    </row>
    <row r="212" customFormat="false" ht="15" hidden="false" customHeight="false" outlineLevel="0" collapsed="false">
      <c r="A212" s="28"/>
      <c r="B212" s="29"/>
      <c r="C212" s="17"/>
      <c r="D212" s="17"/>
      <c r="E212" s="30"/>
      <c r="F212" s="31" t="str">
        <f aca="false">IF(C212="","",IFERROR(INDEX(Parametri!$C$34:$C$38,MATCH(C212,Parametri!$B$34:$B$38,0)),0))</f>
        <v/>
      </c>
      <c r="G212" s="32" t="str">
        <f aca="false">IF(E212="","",E212*F212)</f>
        <v/>
      </c>
      <c r="H212" s="32" t="str">
        <f aca="false">IF(E212="","",IF(Parametri!$C$6="Forfettario",G212*Parametri!$C$11,0))</f>
        <v/>
      </c>
      <c r="I212" s="32" t="str">
        <f aca="false">IF(E212="","",E212-G212-H212)</f>
        <v/>
      </c>
      <c r="J212" s="30"/>
    </row>
    <row r="213" customFormat="false" ht="15" hidden="false" customHeight="false" outlineLevel="0" collapsed="false">
      <c r="A213" s="28"/>
      <c r="B213" s="29"/>
      <c r="C213" s="17"/>
      <c r="D213" s="17"/>
      <c r="E213" s="30"/>
      <c r="F213" s="31" t="str">
        <f aca="false">IF(C213="","",IFERROR(INDEX(Parametri!$C$34:$C$38,MATCH(C213,Parametri!$B$34:$B$38,0)),0))</f>
        <v/>
      </c>
      <c r="G213" s="32" t="str">
        <f aca="false">IF(E213="","",E213*F213)</f>
        <v/>
      </c>
      <c r="H213" s="32" t="str">
        <f aca="false">IF(E213="","",IF(Parametri!$C$6="Forfettario",G213*Parametri!$C$11,0))</f>
        <v/>
      </c>
      <c r="I213" s="32" t="str">
        <f aca="false">IF(E213="","",E213-G213-H213)</f>
        <v/>
      </c>
      <c r="J213" s="30"/>
    </row>
    <row r="214" customFormat="false" ht="15" hidden="false" customHeight="false" outlineLevel="0" collapsed="false">
      <c r="A214" s="28"/>
      <c r="B214" s="29"/>
      <c r="C214" s="17"/>
      <c r="D214" s="17"/>
      <c r="E214" s="30"/>
      <c r="F214" s="31" t="str">
        <f aca="false">IF(C214="","",IFERROR(INDEX(Parametri!$C$34:$C$38,MATCH(C214,Parametri!$B$34:$B$38,0)),0))</f>
        <v/>
      </c>
      <c r="G214" s="32" t="str">
        <f aca="false">IF(E214="","",E214*F214)</f>
        <v/>
      </c>
      <c r="H214" s="32" t="str">
        <f aca="false">IF(E214="","",IF(Parametri!$C$6="Forfettario",G214*Parametri!$C$11,0))</f>
        <v/>
      </c>
      <c r="I214" s="32" t="str">
        <f aca="false">IF(E214="","",E214-G214-H214)</f>
        <v/>
      </c>
      <c r="J214" s="30"/>
    </row>
    <row r="215" customFormat="false" ht="15" hidden="false" customHeight="false" outlineLevel="0" collapsed="false">
      <c r="A215" s="28"/>
      <c r="B215" s="29"/>
      <c r="C215" s="17"/>
      <c r="D215" s="17"/>
      <c r="E215" s="30"/>
      <c r="F215" s="31" t="str">
        <f aca="false">IF(C215="","",IFERROR(INDEX(Parametri!$C$34:$C$38,MATCH(C215,Parametri!$B$34:$B$38,0)),0))</f>
        <v/>
      </c>
      <c r="G215" s="32" t="str">
        <f aca="false">IF(E215="","",E215*F215)</f>
        <v/>
      </c>
      <c r="H215" s="32" t="str">
        <f aca="false">IF(E215="","",IF(Parametri!$C$6="Forfettario",G215*Parametri!$C$11,0))</f>
        <v/>
      </c>
      <c r="I215" s="32" t="str">
        <f aca="false">IF(E215="","",E215-G215-H215)</f>
        <v/>
      </c>
      <c r="J215" s="30"/>
    </row>
    <row r="216" customFormat="false" ht="15" hidden="false" customHeight="false" outlineLevel="0" collapsed="false">
      <c r="A216" s="28"/>
      <c r="B216" s="29"/>
      <c r="C216" s="17"/>
      <c r="D216" s="17"/>
      <c r="E216" s="30"/>
      <c r="F216" s="31" t="str">
        <f aca="false">IF(C216="","",IFERROR(INDEX(Parametri!$C$34:$C$38,MATCH(C216,Parametri!$B$34:$B$38,0)),0))</f>
        <v/>
      </c>
      <c r="G216" s="32" t="str">
        <f aca="false">IF(E216="","",E216*F216)</f>
        <v/>
      </c>
      <c r="H216" s="32" t="str">
        <f aca="false">IF(E216="","",IF(Parametri!$C$6="Forfettario",G216*Parametri!$C$11,0))</f>
        <v/>
      </c>
      <c r="I216" s="32" t="str">
        <f aca="false">IF(E216="","",E216-G216-H216)</f>
        <v/>
      </c>
      <c r="J216" s="30"/>
    </row>
    <row r="217" customFormat="false" ht="15" hidden="false" customHeight="false" outlineLevel="0" collapsed="false">
      <c r="A217" s="28"/>
      <c r="B217" s="29"/>
      <c r="C217" s="17"/>
      <c r="D217" s="17"/>
      <c r="E217" s="30"/>
      <c r="F217" s="31" t="str">
        <f aca="false">IF(C217="","",IFERROR(INDEX(Parametri!$C$34:$C$38,MATCH(C217,Parametri!$B$34:$B$38,0)),0))</f>
        <v/>
      </c>
      <c r="G217" s="32" t="str">
        <f aca="false">IF(E217="","",E217*F217)</f>
        <v/>
      </c>
      <c r="H217" s="32" t="str">
        <f aca="false">IF(E217="","",IF(Parametri!$C$6="Forfettario",G217*Parametri!$C$11,0))</f>
        <v/>
      </c>
      <c r="I217" s="32" t="str">
        <f aca="false">IF(E217="","",E217-G217-H217)</f>
        <v/>
      </c>
      <c r="J217" s="30"/>
    </row>
    <row r="218" customFormat="false" ht="15" hidden="false" customHeight="false" outlineLevel="0" collapsed="false">
      <c r="A218" s="28"/>
      <c r="B218" s="29"/>
      <c r="C218" s="17"/>
      <c r="D218" s="17"/>
      <c r="E218" s="30"/>
      <c r="F218" s="31" t="str">
        <f aca="false">IF(C218="","",IFERROR(INDEX(Parametri!$C$34:$C$38,MATCH(C218,Parametri!$B$34:$B$38,0)),0))</f>
        <v/>
      </c>
      <c r="G218" s="32" t="str">
        <f aca="false">IF(E218="","",E218*F218)</f>
        <v/>
      </c>
      <c r="H218" s="32" t="str">
        <f aca="false">IF(E218="","",IF(Parametri!$C$6="Forfettario",G218*Parametri!$C$11,0))</f>
        <v/>
      </c>
      <c r="I218" s="32" t="str">
        <f aca="false">IF(E218="","",E218-G218-H218)</f>
        <v/>
      </c>
      <c r="J218" s="30"/>
    </row>
    <row r="219" customFormat="false" ht="15" hidden="false" customHeight="false" outlineLevel="0" collapsed="false">
      <c r="A219" s="28"/>
      <c r="B219" s="29"/>
      <c r="C219" s="17"/>
      <c r="D219" s="17"/>
      <c r="E219" s="30"/>
      <c r="F219" s="31" t="str">
        <f aca="false">IF(C219="","",IFERROR(INDEX(Parametri!$C$34:$C$38,MATCH(C219,Parametri!$B$34:$B$38,0)),0))</f>
        <v/>
      </c>
      <c r="G219" s="32" t="str">
        <f aca="false">IF(E219="","",E219*F219)</f>
        <v/>
      </c>
      <c r="H219" s="32" t="str">
        <f aca="false">IF(E219="","",IF(Parametri!$C$6="Forfettario",G219*Parametri!$C$11,0))</f>
        <v/>
      </c>
      <c r="I219" s="32" t="str">
        <f aca="false">IF(E219="","",E219-G219-H219)</f>
        <v/>
      </c>
      <c r="J219" s="30"/>
    </row>
    <row r="220" customFormat="false" ht="15" hidden="false" customHeight="false" outlineLevel="0" collapsed="false">
      <c r="A220" s="28"/>
      <c r="B220" s="29"/>
      <c r="C220" s="17"/>
      <c r="D220" s="17"/>
      <c r="E220" s="30"/>
      <c r="F220" s="31" t="str">
        <f aca="false">IF(C220="","",IFERROR(INDEX(Parametri!$C$34:$C$38,MATCH(C220,Parametri!$B$34:$B$38,0)),0))</f>
        <v/>
      </c>
      <c r="G220" s="32" t="str">
        <f aca="false">IF(E220="","",E220*F220)</f>
        <v/>
      </c>
      <c r="H220" s="32" t="str">
        <f aca="false">IF(E220="","",IF(Parametri!$C$6="Forfettario",G220*Parametri!$C$11,0))</f>
        <v/>
      </c>
      <c r="I220" s="32" t="str">
        <f aca="false">IF(E220="","",E220-G220-H220)</f>
        <v/>
      </c>
      <c r="J220" s="30"/>
    </row>
    <row r="221" customFormat="false" ht="15" hidden="false" customHeight="false" outlineLevel="0" collapsed="false">
      <c r="A221" s="28"/>
      <c r="B221" s="29"/>
      <c r="C221" s="17"/>
      <c r="D221" s="17"/>
      <c r="E221" s="30"/>
      <c r="F221" s="31" t="str">
        <f aca="false">IF(C221="","",IFERROR(INDEX(Parametri!$C$34:$C$38,MATCH(C221,Parametri!$B$34:$B$38,0)),0))</f>
        <v/>
      </c>
      <c r="G221" s="32" t="str">
        <f aca="false">IF(E221="","",E221*F221)</f>
        <v/>
      </c>
      <c r="H221" s="32" t="str">
        <f aca="false">IF(E221="","",IF(Parametri!$C$6="Forfettario",G221*Parametri!$C$11,0))</f>
        <v/>
      </c>
      <c r="I221" s="32" t="str">
        <f aca="false">IF(E221="","",E221-G221-H221)</f>
        <v/>
      </c>
      <c r="J221" s="30"/>
    </row>
    <row r="222" customFormat="false" ht="15" hidden="false" customHeight="false" outlineLevel="0" collapsed="false">
      <c r="A222" s="28"/>
      <c r="B222" s="29"/>
      <c r="C222" s="17"/>
      <c r="D222" s="17"/>
      <c r="E222" s="30"/>
      <c r="F222" s="31" t="str">
        <f aca="false">IF(C222="","",IFERROR(INDEX(Parametri!$C$34:$C$38,MATCH(C222,Parametri!$B$34:$B$38,0)),0))</f>
        <v/>
      </c>
      <c r="G222" s="32" t="str">
        <f aca="false">IF(E222="","",E222*F222)</f>
        <v/>
      </c>
      <c r="H222" s="32" t="str">
        <f aca="false">IF(E222="","",IF(Parametri!$C$6="Forfettario",G222*Parametri!$C$11,0))</f>
        <v/>
      </c>
      <c r="I222" s="32" t="str">
        <f aca="false">IF(E222="","",E222-G222-H222)</f>
        <v/>
      </c>
      <c r="J222" s="30"/>
    </row>
    <row r="223" customFormat="false" ht="15" hidden="false" customHeight="false" outlineLevel="0" collapsed="false">
      <c r="A223" s="28"/>
      <c r="B223" s="29"/>
      <c r="C223" s="17"/>
      <c r="D223" s="17"/>
      <c r="E223" s="30"/>
      <c r="F223" s="31" t="str">
        <f aca="false">IF(C223="","",IFERROR(INDEX(Parametri!$C$34:$C$38,MATCH(C223,Parametri!$B$34:$B$38,0)),0))</f>
        <v/>
      </c>
      <c r="G223" s="32" t="str">
        <f aca="false">IF(E223="","",E223*F223)</f>
        <v/>
      </c>
      <c r="H223" s="32" t="str">
        <f aca="false">IF(E223="","",IF(Parametri!$C$6="Forfettario",G223*Parametri!$C$11,0))</f>
        <v/>
      </c>
      <c r="I223" s="32" t="str">
        <f aca="false">IF(E223="","",E223-G223-H223)</f>
        <v/>
      </c>
      <c r="J223" s="30"/>
    </row>
    <row r="224" customFormat="false" ht="15" hidden="false" customHeight="false" outlineLevel="0" collapsed="false">
      <c r="A224" s="28"/>
      <c r="B224" s="29"/>
      <c r="C224" s="17"/>
      <c r="D224" s="17"/>
      <c r="E224" s="30"/>
      <c r="F224" s="31" t="str">
        <f aca="false">IF(C224="","",IFERROR(INDEX(Parametri!$C$34:$C$38,MATCH(C224,Parametri!$B$34:$B$38,0)),0))</f>
        <v/>
      </c>
      <c r="G224" s="32" t="str">
        <f aca="false">IF(E224="","",E224*F224)</f>
        <v/>
      </c>
      <c r="H224" s="32" t="str">
        <f aca="false">IF(E224="","",IF(Parametri!$C$6="Forfettario",G224*Parametri!$C$11,0))</f>
        <v/>
      </c>
      <c r="I224" s="32" t="str">
        <f aca="false">IF(E224="","",E224-G224-H224)</f>
        <v/>
      </c>
      <c r="J224" s="30"/>
    </row>
    <row r="225" customFormat="false" ht="15" hidden="false" customHeight="false" outlineLevel="0" collapsed="false">
      <c r="A225" s="28"/>
      <c r="B225" s="29"/>
      <c r="C225" s="17"/>
      <c r="D225" s="17"/>
      <c r="E225" s="30"/>
      <c r="F225" s="31" t="str">
        <f aca="false">IF(C225="","",IFERROR(INDEX(Parametri!$C$34:$C$38,MATCH(C225,Parametri!$B$34:$B$38,0)),0))</f>
        <v/>
      </c>
      <c r="G225" s="32" t="str">
        <f aca="false">IF(E225="","",E225*F225)</f>
        <v/>
      </c>
      <c r="H225" s="32" t="str">
        <f aca="false">IF(E225="","",IF(Parametri!$C$6="Forfettario",G225*Parametri!$C$11,0))</f>
        <v/>
      </c>
      <c r="I225" s="32" t="str">
        <f aca="false">IF(E225="","",E225-G225-H225)</f>
        <v/>
      </c>
      <c r="J225" s="30"/>
    </row>
    <row r="226" customFormat="false" ht="15" hidden="false" customHeight="false" outlineLevel="0" collapsed="false">
      <c r="A226" s="28"/>
      <c r="B226" s="29"/>
      <c r="C226" s="17"/>
      <c r="D226" s="17"/>
      <c r="E226" s="30"/>
      <c r="F226" s="31" t="str">
        <f aca="false">IF(C226="","",IFERROR(INDEX(Parametri!$C$34:$C$38,MATCH(C226,Parametri!$B$34:$B$38,0)),0))</f>
        <v/>
      </c>
      <c r="G226" s="32" t="str">
        <f aca="false">IF(E226="","",E226*F226)</f>
        <v/>
      </c>
      <c r="H226" s="32" t="str">
        <f aca="false">IF(E226="","",IF(Parametri!$C$6="Forfettario",G226*Parametri!$C$11,0))</f>
        <v/>
      </c>
      <c r="I226" s="32" t="str">
        <f aca="false">IF(E226="","",E226-G226-H226)</f>
        <v/>
      </c>
      <c r="J226" s="30"/>
    </row>
    <row r="227" customFormat="false" ht="15" hidden="false" customHeight="false" outlineLevel="0" collapsed="false">
      <c r="A227" s="28"/>
      <c r="B227" s="29"/>
      <c r="C227" s="17"/>
      <c r="D227" s="17"/>
      <c r="E227" s="30"/>
      <c r="F227" s="31" t="str">
        <f aca="false">IF(C227="","",IFERROR(INDEX(Parametri!$C$34:$C$38,MATCH(C227,Parametri!$B$34:$B$38,0)),0))</f>
        <v/>
      </c>
      <c r="G227" s="32" t="str">
        <f aca="false">IF(E227="","",E227*F227)</f>
        <v/>
      </c>
      <c r="H227" s="32" t="str">
        <f aca="false">IF(E227="","",IF(Parametri!$C$6="Forfettario",G227*Parametri!$C$11,0))</f>
        <v/>
      </c>
      <c r="I227" s="32" t="str">
        <f aca="false">IF(E227="","",E227-G227-H227)</f>
        <v/>
      </c>
      <c r="J227" s="30"/>
    </row>
    <row r="228" customFormat="false" ht="15" hidden="false" customHeight="false" outlineLevel="0" collapsed="false">
      <c r="A228" s="28"/>
      <c r="B228" s="29"/>
      <c r="C228" s="17"/>
      <c r="D228" s="17"/>
      <c r="E228" s="30"/>
      <c r="F228" s="31" t="str">
        <f aca="false">IF(C228="","",IFERROR(INDEX(Parametri!$C$34:$C$38,MATCH(C228,Parametri!$B$34:$B$38,0)),0))</f>
        <v/>
      </c>
      <c r="G228" s="32" t="str">
        <f aca="false">IF(E228="","",E228*F228)</f>
        <v/>
      </c>
      <c r="H228" s="32" t="str">
        <f aca="false">IF(E228="","",IF(Parametri!$C$6="Forfettario",G228*Parametri!$C$11,0))</f>
        <v/>
      </c>
      <c r="I228" s="32" t="str">
        <f aca="false">IF(E228="","",E228-G228-H228)</f>
        <v/>
      </c>
      <c r="J228" s="30"/>
    </row>
    <row r="229" customFormat="false" ht="15" hidden="false" customHeight="false" outlineLevel="0" collapsed="false">
      <c r="A229" s="28"/>
      <c r="B229" s="29"/>
      <c r="C229" s="17"/>
      <c r="D229" s="17"/>
      <c r="E229" s="30"/>
      <c r="F229" s="31" t="str">
        <f aca="false">IF(C229="","",IFERROR(INDEX(Parametri!$C$34:$C$38,MATCH(C229,Parametri!$B$34:$B$38,0)),0))</f>
        <v/>
      </c>
      <c r="G229" s="32" t="str">
        <f aca="false">IF(E229="","",E229*F229)</f>
        <v/>
      </c>
      <c r="H229" s="32" t="str">
        <f aca="false">IF(E229="","",IF(Parametri!$C$6="Forfettario",G229*Parametri!$C$11,0))</f>
        <v/>
      </c>
      <c r="I229" s="32" t="str">
        <f aca="false">IF(E229="","",E229-G229-H229)</f>
        <v/>
      </c>
      <c r="J229" s="30"/>
    </row>
    <row r="230" customFormat="false" ht="15" hidden="false" customHeight="false" outlineLevel="0" collapsed="false">
      <c r="A230" s="28"/>
      <c r="B230" s="29"/>
      <c r="C230" s="17"/>
      <c r="D230" s="17"/>
      <c r="E230" s="30"/>
      <c r="F230" s="31" t="str">
        <f aca="false">IF(C230="","",IFERROR(INDEX(Parametri!$C$34:$C$38,MATCH(C230,Parametri!$B$34:$B$38,0)),0))</f>
        <v/>
      </c>
      <c r="G230" s="32" t="str">
        <f aca="false">IF(E230="","",E230*F230)</f>
        <v/>
      </c>
      <c r="H230" s="32" t="str">
        <f aca="false">IF(E230="","",IF(Parametri!$C$6="Forfettario",G230*Parametri!$C$11,0))</f>
        <v/>
      </c>
      <c r="I230" s="32" t="str">
        <f aca="false">IF(E230="","",E230-G230-H230)</f>
        <v/>
      </c>
      <c r="J230" s="30"/>
    </row>
    <row r="231" customFormat="false" ht="15" hidden="false" customHeight="false" outlineLevel="0" collapsed="false">
      <c r="A231" s="28"/>
      <c r="B231" s="29"/>
      <c r="C231" s="17"/>
      <c r="D231" s="17"/>
      <c r="E231" s="30"/>
      <c r="F231" s="31" t="str">
        <f aca="false">IF(C231="","",IFERROR(INDEX(Parametri!$C$34:$C$38,MATCH(C231,Parametri!$B$34:$B$38,0)),0))</f>
        <v/>
      </c>
      <c r="G231" s="32" t="str">
        <f aca="false">IF(E231="","",E231*F231)</f>
        <v/>
      </c>
      <c r="H231" s="32" t="str">
        <f aca="false">IF(E231="","",IF(Parametri!$C$6="Forfettario",G231*Parametri!$C$11,0))</f>
        <v/>
      </c>
      <c r="I231" s="32" t="str">
        <f aca="false">IF(E231="","",E231-G231-H231)</f>
        <v/>
      </c>
      <c r="J231" s="30"/>
    </row>
    <row r="232" customFormat="false" ht="15" hidden="false" customHeight="false" outlineLevel="0" collapsed="false">
      <c r="A232" s="28"/>
      <c r="B232" s="29"/>
      <c r="C232" s="17"/>
      <c r="D232" s="17"/>
      <c r="E232" s="30"/>
      <c r="F232" s="31" t="str">
        <f aca="false">IF(C232="","",IFERROR(INDEX(Parametri!$C$34:$C$38,MATCH(C232,Parametri!$B$34:$B$38,0)),0))</f>
        <v/>
      </c>
      <c r="G232" s="32" t="str">
        <f aca="false">IF(E232="","",E232*F232)</f>
        <v/>
      </c>
      <c r="H232" s="32" t="str">
        <f aca="false">IF(E232="","",IF(Parametri!$C$6="Forfettario",G232*Parametri!$C$11,0))</f>
        <v/>
      </c>
      <c r="I232" s="32" t="str">
        <f aca="false">IF(E232="","",E232-G232-H232)</f>
        <v/>
      </c>
      <c r="J232" s="30"/>
    </row>
    <row r="233" customFormat="false" ht="15" hidden="false" customHeight="false" outlineLevel="0" collapsed="false">
      <c r="A233" s="28"/>
      <c r="B233" s="29"/>
      <c r="C233" s="17"/>
      <c r="D233" s="17"/>
      <c r="E233" s="30"/>
      <c r="F233" s="31" t="str">
        <f aca="false">IF(C233="","",IFERROR(INDEX(Parametri!$C$34:$C$38,MATCH(C233,Parametri!$B$34:$B$38,0)),0))</f>
        <v/>
      </c>
      <c r="G233" s="32" t="str">
        <f aca="false">IF(E233="","",E233*F233)</f>
        <v/>
      </c>
      <c r="H233" s="32" t="str">
        <f aca="false">IF(E233="","",IF(Parametri!$C$6="Forfettario",G233*Parametri!$C$11,0))</f>
        <v/>
      </c>
      <c r="I233" s="32" t="str">
        <f aca="false">IF(E233="","",E233-G233-H233)</f>
        <v/>
      </c>
      <c r="J233" s="30"/>
    </row>
    <row r="234" customFormat="false" ht="15" hidden="false" customHeight="false" outlineLevel="0" collapsed="false">
      <c r="A234" s="28"/>
      <c r="B234" s="29"/>
      <c r="C234" s="17"/>
      <c r="D234" s="17"/>
      <c r="E234" s="30"/>
      <c r="F234" s="31" t="str">
        <f aca="false">IF(C234="","",IFERROR(INDEX(Parametri!$C$34:$C$38,MATCH(C234,Parametri!$B$34:$B$38,0)),0))</f>
        <v/>
      </c>
      <c r="G234" s="32" t="str">
        <f aca="false">IF(E234="","",E234*F234)</f>
        <v/>
      </c>
      <c r="H234" s="32" t="str">
        <f aca="false">IF(E234="","",IF(Parametri!$C$6="Forfettario",G234*Parametri!$C$11,0))</f>
        <v/>
      </c>
      <c r="I234" s="32" t="str">
        <f aca="false">IF(E234="","",E234-G234-H234)</f>
        <v/>
      </c>
      <c r="J234" s="30"/>
    </row>
    <row r="235" customFormat="false" ht="15" hidden="false" customHeight="false" outlineLevel="0" collapsed="false">
      <c r="A235" s="28"/>
      <c r="B235" s="29"/>
      <c r="C235" s="17"/>
      <c r="D235" s="17"/>
      <c r="E235" s="30"/>
      <c r="F235" s="31" t="str">
        <f aca="false">IF(C235="","",IFERROR(INDEX(Parametri!$C$34:$C$38,MATCH(C235,Parametri!$B$34:$B$38,0)),0))</f>
        <v/>
      </c>
      <c r="G235" s="32" t="str">
        <f aca="false">IF(E235="","",E235*F235)</f>
        <v/>
      </c>
      <c r="H235" s="32" t="str">
        <f aca="false">IF(E235="","",IF(Parametri!$C$6="Forfettario",G235*Parametri!$C$11,0))</f>
        <v/>
      </c>
      <c r="I235" s="32" t="str">
        <f aca="false">IF(E235="","",E235-G235-H235)</f>
        <v/>
      </c>
      <c r="J235" s="30"/>
    </row>
    <row r="236" customFormat="false" ht="15" hidden="false" customHeight="false" outlineLevel="0" collapsed="false">
      <c r="A236" s="28"/>
      <c r="B236" s="29"/>
      <c r="C236" s="17"/>
      <c r="D236" s="17"/>
      <c r="E236" s="30"/>
      <c r="F236" s="31" t="str">
        <f aca="false">IF(C236="","",IFERROR(INDEX(Parametri!$C$34:$C$38,MATCH(C236,Parametri!$B$34:$B$38,0)),0))</f>
        <v/>
      </c>
      <c r="G236" s="32" t="str">
        <f aca="false">IF(E236="","",E236*F236)</f>
        <v/>
      </c>
      <c r="H236" s="32" t="str">
        <f aca="false">IF(E236="","",IF(Parametri!$C$6="Forfettario",G236*Parametri!$C$11,0))</f>
        <v/>
      </c>
      <c r="I236" s="32" t="str">
        <f aca="false">IF(E236="","",E236-G236-H236)</f>
        <v/>
      </c>
      <c r="J236" s="30"/>
    </row>
    <row r="237" customFormat="false" ht="15" hidden="false" customHeight="false" outlineLevel="0" collapsed="false">
      <c r="A237" s="28"/>
      <c r="B237" s="29"/>
      <c r="C237" s="17"/>
      <c r="D237" s="17"/>
      <c r="E237" s="30"/>
      <c r="F237" s="31" t="str">
        <f aca="false">IF(C237="","",IFERROR(INDEX(Parametri!$C$34:$C$38,MATCH(C237,Parametri!$B$34:$B$38,0)),0))</f>
        <v/>
      </c>
      <c r="G237" s="32" t="str">
        <f aca="false">IF(E237="","",E237*F237)</f>
        <v/>
      </c>
      <c r="H237" s="32" t="str">
        <f aca="false">IF(E237="","",IF(Parametri!$C$6="Forfettario",G237*Parametri!$C$11,0))</f>
        <v/>
      </c>
      <c r="I237" s="32" t="str">
        <f aca="false">IF(E237="","",E237-G237-H237)</f>
        <v/>
      </c>
      <c r="J237" s="30"/>
    </row>
    <row r="238" customFormat="false" ht="15" hidden="false" customHeight="false" outlineLevel="0" collapsed="false">
      <c r="A238" s="28"/>
      <c r="B238" s="29"/>
      <c r="C238" s="17"/>
      <c r="D238" s="17"/>
      <c r="E238" s="30"/>
      <c r="F238" s="31" t="str">
        <f aca="false">IF(C238="","",IFERROR(INDEX(Parametri!$C$34:$C$38,MATCH(C238,Parametri!$B$34:$B$38,0)),0))</f>
        <v/>
      </c>
      <c r="G238" s="32" t="str">
        <f aca="false">IF(E238="","",E238*F238)</f>
        <v/>
      </c>
      <c r="H238" s="32" t="str">
        <f aca="false">IF(E238="","",IF(Parametri!$C$6="Forfettario",G238*Parametri!$C$11,0))</f>
        <v/>
      </c>
      <c r="I238" s="32" t="str">
        <f aca="false">IF(E238="","",E238-G238-H238)</f>
        <v/>
      </c>
      <c r="J238" s="30"/>
    </row>
    <row r="239" customFormat="false" ht="15" hidden="false" customHeight="false" outlineLevel="0" collapsed="false">
      <c r="A239" s="28"/>
      <c r="B239" s="29"/>
      <c r="C239" s="17"/>
      <c r="D239" s="17"/>
      <c r="E239" s="30"/>
      <c r="F239" s="31" t="str">
        <f aca="false">IF(C239="","",IFERROR(INDEX(Parametri!$C$34:$C$38,MATCH(C239,Parametri!$B$34:$B$38,0)),0))</f>
        <v/>
      </c>
      <c r="G239" s="32" t="str">
        <f aca="false">IF(E239="","",E239*F239)</f>
        <v/>
      </c>
      <c r="H239" s="32" t="str">
        <f aca="false">IF(E239="","",IF(Parametri!$C$6="Forfettario",G239*Parametri!$C$11,0))</f>
        <v/>
      </c>
      <c r="I239" s="32" t="str">
        <f aca="false">IF(E239="","",E239-G239-H239)</f>
        <v/>
      </c>
      <c r="J239" s="30"/>
    </row>
    <row r="240" customFormat="false" ht="15" hidden="false" customHeight="false" outlineLevel="0" collapsed="false">
      <c r="A240" s="28"/>
      <c r="B240" s="29"/>
      <c r="C240" s="17"/>
      <c r="D240" s="17"/>
      <c r="E240" s="30"/>
      <c r="F240" s="31" t="str">
        <f aca="false">IF(C240="","",IFERROR(INDEX(Parametri!$C$34:$C$38,MATCH(C240,Parametri!$B$34:$B$38,0)),0))</f>
        <v/>
      </c>
      <c r="G240" s="32" t="str">
        <f aca="false">IF(E240="","",E240*F240)</f>
        <v/>
      </c>
      <c r="H240" s="32" t="str">
        <f aca="false">IF(E240="","",IF(Parametri!$C$6="Forfettario",G240*Parametri!$C$11,0))</f>
        <v/>
      </c>
      <c r="I240" s="32" t="str">
        <f aca="false">IF(E240="","",E240-G240-H240)</f>
        <v/>
      </c>
      <c r="J240" s="30"/>
    </row>
    <row r="241" customFormat="false" ht="15" hidden="false" customHeight="false" outlineLevel="0" collapsed="false">
      <c r="A241" s="28"/>
      <c r="B241" s="29"/>
      <c r="C241" s="17"/>
      <c r="D241" s="17"/>
      <c r="E241" s="30"/>
      <c r="F241" s="31" t="str">
        <f aca="false">IF(C241="","",IFERROR(INDEX(Parametri!$C$34:$C$38,MATCH(C241,Parametri!$B$34:$B$38,0)),0))</f>
        <v/>
      </c>
      <c r="G241" s="32" t="str">
        <f aca="false">IF(E241="","",E241*F241)</f>
        <v/>
      </c>
      <c r="H241" s="32" t="str">
        <f aca="false">IF(E241="","",IF(Parametri!$C$6="Forfettario",G241*Parametri!$C$11,0))</f>
        <v/>
      </c>
      <c r="I241" s="32" t="str">
        <f aca="false">IF(E241="","",E241-G241-H241)</f>
        <v/>
      </c>
      <c r="J241" s="30"/>
    </row>
    <row r="242" customFormat="false" ht="15" hidden="false" customHeight="false" outlineLevel="0" collapsed="false">
      <c r="A242" s="28"/>
      <c r="B242" s="29"/>
      <c r="C242" s="17"/>
      <c r="D242" s="17"/>
      <c r="E242" s="30"/>
      <c r="F242" s="31" t="str">
        <f aca="false">IF(C242="","",IFERROR(INDEX(Parametri!$C$34:$C$38,MATCH(C242,Parametri!$B$34:$B$38,0)),0))</f>
        <v/>
      </c>
      <c r="G242" s="32" t="str">
        <f aca="false">IF(E242="","",E242*F242)</f>
        <v/>
      </c>
      <c r="H242" s="32" t="str">
        <f aca="false">IF(E242="","",IF(Parametri!$C$6="Forfettario",G242*Parametri!$C$11,0))</f>
        <v/>
      </c>
      <c r="I242" s="32" t="str">
        <f aca="false">IF(E242="","",E242-G242-H242)</f>
        <v/>
      </c>
      <c r="J242" s="30"/>
    </row>
    <row r="243" customFormat="false" ht="15" hidden="false" customHeight="false" outlineLevel="0" collapsed="false">
      <c r="A243" s="28"/>
      <c r="B243" s="29"/>
      <c r="C243" s="17"/>
      <c r="D243" s="17"/>
      <c r="E243" s="30"/>
      <c r="F243" s="31" t="str">
        <f aca="false">IF(C243="","",IFERROR(INDEX(Parametri!$C$34:$C$38,MATCH(C243,Parametri!$B$34:$B$38,0)),0))</f>
        <v/>
      </c>
      <c r="G243" s="32" t="str">
        <f aca="false">IF(E243="","",E243*F243)</f>
        <v/>
      </c>
      <c r="H243" s="32" t="str">
        <f aca="false">IF(E243="","",IF(Parametri!$C$6="Forfettario",G243*Parametri!$C$11,0))</f>
        <v/>
      </c>
      <c r="I243" s="32" t="str">
        <f aca="false">IF(E243="","",E243-G243-H243)</f>
        <v/>
      </c>
      <c r="J243" s="30"/>
    </row>
    <row r="244" customFormat="false" ht="15" hidden="false" customHeight="false" outlineLevel="0" collapsed="false">
      <c r="A244" s="28"/>
      <c r="B244" s="29"/>
      <c r="C244" s="17"/>
      <c r="D244" s="17"/>
      <c r="E244" s="30"/>
      <c r="F244" s="31" t="str">
        <f aca="false">IF(C244="","",IFERROR(INDEX(Parametri!$C$34:$C$38,MATCH(C244,Parametri!$B$34:$B$38,0)),0))</f>
        <v/>
      </c>
      <c r="G244" s="32" t="str">
        <f aca="false">IF(E244="","",E244*F244)</f>
        <v/>
      </c>
      <c r="H244" s="32" t="str">
        <f aca="false">IF(E244="","",IF(Parametri!$C$6="Forfettario",G244*Parametri!$C$11,0))</f>
        <v/>
      </c>
      <c r="I244" s="32" t="str">
        <f aca="false">IF(E244="","",E244-G244-H244)</f>
        <v/>
      </c>
      <c r="J244" s="30"/>
    </row>
    <row r="245" customFormat="false" ht="15" hidden="false" customHeight="false" outlineLevel="0" collapsed="false">
      <c r="A245" s="28"/>
      <c r="B245" s="29"/>
      <c r="C245" s="17"/>
      <c r="D245" s="17"/>
      <c r="E245" s="30"/>
      <c r="F245" s="31" t="str">
        <f aca="false">IF(C245="","",IFERROR(INDEX(Parametri!$C$34:$C$38,MATCH(C245,Parametri!$B$34:$B$38,0)),0))</f>
        <v/>
      </c>
      <c r="G245" s="32" t="str">
        <f aca="false">IF(E245="","",E245*F245)</f>
        <v/>
      </c>
      <c r="H245" s="32" t="str">
        <f aca="false">IF(E245="","",IF(Parametri!$C$6="Forfettario",G245*Parametri!$C$11,0))</f>
        <v/>
      </c>
      <c r="I245" s="32" t="str">
        <f aca="false">IF(E245="","",E245-G245-H245)</f>
        <v/>
      </c>
      <c r="J245" s="30"/>
    </row>
    <row r="246" customFormat="false" ht="15" hidden="false" customHeight="false" outlineLevel="0" collapsed="false">
      <c r="A246" s="28"/>
      <c r="B246" s="29"/>
      <c r="C246" s="17"/>
      <c r="D246" s="17"/>
      <c r="E246" s="30"/>
      <c r="F246" s="31" t="str">
        <f aca="false">IF(C246="","",IFERROR(INDEX(Parametri!$C$34:$C$38,MATCH(C246,Parametri!$B$34:$B$38,0)),0))</f>
        <v/>
      </c>
      <c r="G246" s="32" t="str">
        <f aca="false">IF(E246="","",E246*F246)</f>
        <v/>
      </c>
      <c r="H246" s="32" t="str">
        <f aca="false">IF(E246="","",IF(Parametri!$C$6="Forfettario",G246*Parametri!$C$11,0))</f>
        <v/>
      </c>
      <c r="I246" s="32" t="str">
        <f aca="false">IF(E246="","",E246-G246-H246)</f>
        <v/>
      </c>
      <c r="J246" s="30"/>
    </row>
    <row r="247" customFormat="false" ht="15" hidden="false" customHeight="false" outlineLevel="0" collapsed="false">
      <c r="A247" s="28"/>
      <c r="B247" s="29"/>
      <c r="C247" s="17"/>
      <c r="D247" s="17"/>
      <c r="E247" s="30"/>
      <c r="F247" s="31" t="str">
        <f aca="false">IF(C247="","",IFERROR(INDEX(Parametri!$C$34:$C$38,MATCH(C247,Parametri!$B$34:$B$38,0)),0))</f>
        <v/>
      </c>
      <c r="G247" s="32" t="str">
        <f aca="false">IF(E247="","",E247*F247)</f>
        <v/>
      </c>
      <c r="H247" s="32" t="str">
        <f aca="false">IF(E247="","",IF(Parametri!$C$6="Forfettario",G247*Parametri!$C$11,0))</f>
        <v/>
      </c>
      <c r="I247" s="32" t="str">
        <f aca="false">IF(E247="","",E247-G247-H247)</f>
        <v/>
      </c>
      <c r="J247" s="30"/>
    </row>
    <row r="248" customFormat="false" ht="15" hidden="false" customHeight="false" outlineLevel="0" collapsed="false">
      <c r="A248" s="28"/>
      <c r="B248" s="29"/>
      <c r="C248" s="17"/>
      <c r="D248" s="17"/>
      <c r="E248" s="30"/>
      <c r="F248" s="31" t="str">
        <f aca="false">IF(C248="","",IFERROR(INDEX(Parametri!$C$34:$C$38,MATCH(C248,Parametri!$B$34:$B$38,0)),0))</f>
        <v/>
      </c>
      <c r="G248" s="32" t="str">
        <f aca="false">IF(E248="","",E248*F248)</f>
        <v/>
      </c>
      <c r="H248" s="32" t="str">
        <f aca="false">IF(E248="","",IF(Parametri!$C$6="Forfettario",G248*Parametri!$C$11,0))</f>
        <v/>
      </c>
      <c r="I248" s="32" t="str">
        <f aca="false">IF(E248="","",E248-G248-H248)</f>
        <v/>
      </c>
      <c r="J248" s="30"/>
    </row>
    <row r="249" customFormat="false" ht="15" hidden="false" customHeight="false" outlineLevel="0" collapsed="false">
      <c r="A249" s="28"/>
      <c r="B249" s="29"/>
      <c r="C249" s="17"/>
      <c r="D249" s="17"/>
      <c r="E249" s="30"/>
      <c r="F249" s="31" t="str">
        <f aca="false">IF(C249="","",IFERROR(INDEX(Parametri!$C$34:$C$38,MATCH(C249,Parametri!$B$34:$B$38,0)),0))</f>
        <v/>
      </c>
      <c r="G249" s="32" t="str">
        <f aca="false">IF(E249="","",E249*F249)</f>
        <v/>
      </c>
      <c r="H249" s="32" t="str">
        <f aca="false">IF(E249="","",IF(Parametri!$C$6="Forfettario",G249*Parametri!$C$11,0))</f>
        <v/>
      </c>
      <c r="I249" s="32" t="str">
        <f aca="false">IF(E249="","",E249-G249-H249)</f>
        <v/>
      </c>
      <c r="J249" s="30"/>
    </row>
    <row r="250" customFormat="false" ht="15" hidden="false" customHeight="false" outlineLevel="0" collapsed="false">
      <c r="A250" s="28"/>
      <c r="B250" s="29"/>
      <c r="C250" s="17"/>
      <c r="D250" s="17"/>
      <c r="E250" s="30"/>
      <c r="F250" s="31" t="str">
        <f aca="false">IF(C250="","",IFERROR(INDEX(Parametri!$C$34:$C$38,MATCH(C250,Parametri!$B$34:$B$38,0)),0))</f>
        <v/>
      </c>
      <c r="G250" s="32" t="str">
        <f aca="false">IF(E250="","",E250*F250)</f>
        <v/>
      </c>
      <c r="H250" s="32" t="str">
        <f aca="false">IF(E250="","",IF(Parametri!$C$6="Forfettario",G250*Parametri!$C$11,0))</f>
        <v/>
      </c>
      <c r="I250" s="32" t="str">
        <f aca="false">IF(E250="","",E250-G250-H250)</f>
        <v/>
      </c>
      <c r="J250" s="30"/>
    </row>
    <row r="251" customFormat="false" ht="15" hidden="false" customHeight="false" outlineLevel="0" collapsed="false">
      <c r="A251" s="28"/>
      <c r="B251" s="29"/>
      <c r="C251" s="17"/>
      <c r="D251" s="17"/>
      <c r="E251" s="30"/>
      <c r="F251" s="31" t="str">
        <f aca="false">IF(C251="","",IFERROR(INDEX(Parametri!$C$34:$C$38,MATCH(C251,Parametri!$B$34:$B$38,0)),0))</f>
        <v/>
      </c>
      <c r="G251" s="32" t="str">
        <f aca="false">IF(E251="","",E251*F251)</f>
        <v/>
      </c>
      <c r="H251" s="32" t="str">
        <f aca="false">IF(E251="","",IF(Parametri!$C$6="Forfettario",G251*Parametri!$C$11,0))</f>
        <v/>
      </c>
      <c r="I251" s="32" t="str">
        <f aca="false">IF(E251="","",E251-G251-H251)</f>
        <v/>
      </c>
      <c r="J251" s="30"/>
    </row>
    <row r="252" customFormat="false" ht="15" hidden="false" customHeight="false" outlineLevel="0" collapsed="false">
      <c r="A252" s="28"/>
      <c r="B252" s="29"/>
      <c r="C252" s="17"/>
      <c r="D252" s="17"/>
      <c r="E252" s="30"/>
      <c r="F252" s="31" t="str">
        <f aca="false">IF(C252="","",IFERROR(INDEX(Parametri!$C$34:$C$38,MATCH(C252,Parametri!$B$34:$B$38,0)),0))</f>
        <v/>
      </c>
      <c r="G252" s="32" t="str">
        <f aca="false">IF(E252="","",E252*F252)</f>
        <v/>
      </c>
      <c r="H252" s="32" t="str">
        <f aca="false">IF(E252="","",IF(Parametri!$C$6="Forfettario",G252*Parametri!$C$11,0))</f>
        <v/>
      </c>
      <c r="I252" s="32" t="str">
        <f aca="false">IF(E252="","",E252-G252-H252)</f>
        <v/>
      </c>
      <c r="J252" s="30"/>
    </row>
    <row r="253" customFormat="false" ht="15" hidden="false" customHeight="false" outlineLevel="0" collapsed="false">
      <c r="A253" s="28"/>
      <c r="B253" s="29"/>
      <c r="C253" s="17"/>
      <c r="D253" s="17"/>
      <c r="E253" s="30"/>
      <c r="F253" s="31" t="str">
        <f aca="false">IF(C253="","",IFERROR(INDEX(Parametri!$C$34:$C$38,MATCH(C253,Parametri!$B$34:$B$38,0)),0))</f>
        <v/>
      </c>
      <c r="G253" s="32" t="str">
        <f aca="false">IF(E253="","",E253*F253)</f>
        <v/>
      </c>
      <c r="H253" s="32" t="str">
        <f aca="false">IF(E253="","",IF(Parametri!$C$6="Forfettario",G253*Parametri!$C$11,0))</f>
        <v/>
      </c>
      <c r="I253" s="32" t="str">
        <f aca="false">IF(E253="","",E253-G253-H253)</f>
        <v/>
      </c>
      <c r="J253" s="30"/>
    </row>
    <row r="254" customFormat="false" ht="15" hidden="false" customHeight="false" outlineLevel="0" collapsed="false">
      <c r="A254" s="28"/>
      <c r="B254" s="29"/>
      <c r="C254" s="17"/>
      <c r="D254" s="17"/>
      <c r="E254" s="30"/>
      <c r="F254" s="31" t="str">
        <f aca="false">IF(C254="","",IFERROR(INDEX(Parametri!$C$34:$C$38,MATCH(C254,Parametri!$B$34:$B$38,0)),0))</f>
        <v/>
      </c>
      <c r="G254" s="32" t="str">
        <f aca="false">IF(E254="","",E254*F254)</f>
        <v/>
      </c>
      <c r="H254" s="32" t="str">
        <f aca="false">IF(E254="","",IF(Parametri!$C$6="Forfettario",G254*Parametri!$C$11,0))</f>
        <v/>
      </c>
      <c r="I254" s="32" t="str">
        <f aca="false">IF(E254="","",E254-G254-H254)</f>
        <v/>
      </c>
      <c r="J254" s="30"/>
    </row>
    <row r="255" customFormat="false" ht="15" hidden="false" customHeight="false" outlineLevel="0" collapsed="false">
      <c r="A255" s="28"/>
      <c r="B255" s="29"/>
      <c r="C255" s="17"/>
      <c r="D255" s="17"/>
      <c r="E255" s="30"/>
      <c r="F255" s="31" t="str">
        <f aca="false">IF(C255="","",IFERROR(INDEX(Parametri!$C$34:$C$38,MATCH(C255,Parametri!$B$34:$B$38,0)),0))</f>
        <v/>
      </c>
      <c r="G255" s="32" t="str">
        <f aca="false">IF(E255="","",E255*F255)</f>
        <v/>
      </c>
      <c r="H255" s="32" t="str">
        <f aca="false">IF(E255="","",IF(Parametri!$C$6="Forfettario",G255*Parametri!$C$11,0))</f>
        <v/>
      </c>
      <c r="I255" s="32" t="str">
        <f aca="false">IF(E255="","",E255-G255-H255)</f>
        <v/>
      </c>
      <c r="J255" s="30"/>
    </row>
    <row r="256" customFormat="false" ht="15" hidden="false" customHeight="false" outlineLevel="0" collapsed="false">
      <c r="A256" s="28"/>
      <c r="B256" s="29"/>
      <c r="C256" s="17"/>
      <c r="D256" s="17"/>
      <c r="E256" s="30"/>
      <c r="F256" s="31" t="str">
        <f aca="false">IF(C256="","",IFERROR(INDEX(Parametri!$C$34:$C$38,MATCH(C256,Parametri!$B$34:$B$38,0)),0))</f>
        <v/>
      </c>
      <c r="G256" s="32" t="str">
        <f aca="false">IF(E256="","",E256*F256)</f>
        <v/>
      </c>
      <c r="H256" s="32" t="str">
        <f aca="false">IF(E256="","",IF(Parametri!$C$6="Forfettario",G256*Parametri!$C$11,0))</f>
        <v/>
      </c>
      <c r="I256" s="32" t="str">
        <f aca="false">IF(E256="","",E256-G256-H256)</f>
        <v/>
      </c>
      <c r="J256" s="30"/>
    </row>
    <row r="257" customFormat="false" ht="15" hidden="false" customHeight="false" outlineLevel="0" collapsed="false">
      <c r="A257" s="28"/>
      <c r="B257" s="29"/>
      <c r="C257" s="17"/>
      <c r="D257" s="17"/>
      <c r="E257" s="30"/>
      <c r="F257" s="31" t="str">
        <f aca="false">IF(C257="","",IFERROR(INDEX(Parametri!$C$34:$C$38,MATCH(C257,Parametri!$B$34:$B$38,0)),0))</f>
        <v/>
      </c>
      <c r="G257" s="32" t="str">
        <f aca="false">IF(E257="","",E257*F257)</f>
        <v/>
      </c>
      <c r="H257" s="32" t="str">
        <f aca="false">IF(E257="","",IF(Parametri!$C$6="Forfettario",G257*Parametri!$C$11,0))</f>
        <v/>
      </c>
      <c r="I257" s="32" t="str">
        <f aca="false">IF(E257="","",E257-G257-H257)</f>
        <v/>
      </c>
      <c r="J257" s="30"/>
    </row>
    <row r="258" customFormat="false" ht="15" hidden="false" customHeight="false" outlineLevel="0" collapsed="false">
      <c r="A258" s="28"/>
      <c r="B258" s="29"/>
      <c r="C258" s="17"/>
      <c r="D258" s="17"/>
      <c r="E258" s="30"/>
      <c r="F258" s="31" t="str">
        <f aca="false">IF(C258="","",IFERROR(INDEX(Parametri!$C$34:$C$38,MATCH(C258,Parametri!$B$34:$B$38,0)),0))</f>
        <v/>
      </c>
      <c r="G258" s="32" t="str">
        <f aca="false">IF(E258="","",E258*F258)</f>
        <v/>
      </c>
      <c r="H258" s="32" t="str">
        <f aca="false">IF(E258="","",IF(Parametri!$C$6="Forfettario",G258*Parametri!$C$11,0))</f>
        <v/>
      </c>
      <c r="I258" s="32" t="str">
        <f aca="false">IF(E258="","",E258-G258-H258)</f>
        <v/>
      </c>
      <c r="J258" s="30"/>
    </row>
    <row r="259" customFormat="false" ht="15" hidden="false" customHeight="false" outlineLevel="0" collapsed="false">
      <c r="A259" s="28"/>
      <c r="B259" s="29"/>
      <c r="C259" s="17"/>
      <c r="D259" s="17"/>
      <c r="E259" s="30"/>
      <c r="F259" s="31" t="str">
        <f aca="false">IF(C259="","",IFERROR(INDEX(Parametri!$C$34:$C$38,MATCH(C259,Parametri!$B$34:$B$38,0)),0))</f>
        <v/>
      </c>
      <c r="G259" s="32" t="str">
        <f aca="false">IF(E259="","",E259*F259)</f>
        <v/>
      </c>
      <c r="H259" s="32" t="str">
        <f aca="false">IF(E259="","",IF(Parametri!$C$6="Forfettario",G259*Parametri!$C$11,0))</f>
        <v/>
      </c>
      <c r="I259" s="32" t="str">
        <f aca="false">IF(E259="","",E259-G259-H259)</f>
        <v/>
      </c>
      <c r="J259" s="30"/>
    </row>
    <row r="260" customFormat="false" ht="15" hidden="false" customHeight="false" outlineLevel="0" collapsed="false">
      <c r="A260" s="28"/>
      <c r="B260" s="29"/>
      <c r="C260" s="17"/>
      <c r="D260" s="17"/>
      <c r="E260" s="30"/>
      <c r="F260" s="31" t="str">
        <f aca="false">IF(C260="","",IFERROR(INDEX(Parametri!$C$34:$C$38,MATCH(C260,Parametri!$B$34:$B$38,0)),0))</f>
        <v/>
      </c>
      <c r="G260" s="32" t="str">
        <f aca="false">IF(E260="","",E260*F260)</f>
        <v/>
      </c>
      <c r="H260" s="32" t="str">
        <f aca="false">IF(E260="","",IF(Parametri!$C$6="Forfettario",G260*Parametri!$C$11,0))</f>
        <v/>
      </c>
      <c r="I260" s="32" t="str">
        <f aca="false">IF(E260="","",E260-G260-H260)</f>
        <v/>
      </c>
      <c r="J260" s="30"/>
    </row>
    <row r="261" customFormat="false" ht="15" hidden="false" customHeight="false" outlineLevel="0" collapsed="false">
      <c r="A261" s="28"/>
      <c r="B261" s="29"/>
      <c r="C261" s="17"/>
      <c r="D261" s="17"/>
      <c r="E261" s="30"/>
      <c r="F261" s="31" t="str">
        <f aca="false">IF(C261="","",IFERROR(INDEX(Parametri!$C$34:$C$38,MATCH(C261,Parametri!$B$34:$B$38,0)),0))</f>
        <v/>
      </c>
      <c r="G261" s="32" t="str">
        <f aca="false">IF(E261="","",E261*F261)</f>
        <v/>
      </c>
      <c r="H261" s="32" t="str">
        <f aca="false">IF(E261="","",IF(Parametri!$C$6="Forfettario",G261*Parametri!$C$11,0))</f>
        <v/>
      </c>
      <c r="I261" s="32" t="str">
        <f aca="false">IF(E261="","",E261-G261-H261)</f>
        <v/>
      </c>
      <c r="J261" s="30"/>
    </row>
    <row r="262" customFormat="false" ht="15" hidden="false" customHeight="false" outlineLevel="0" collapsed="false">
      <c r="A262" s="28"/>
      <c r="B262" s="29"/>
      <c r="C262" s="17"/>
      <c r="D262" s="17"/>
      <c r="E262" s="30"/>
      <c r="F262" s="31" t="str">
        <f aca="false">IF(C262="","",IFERROR(INDEX(Parametri!$C$34:$C$38,MATCH(C262,Parametri!$B$34:$B$38,0)),0))</f>
        <v/>
      </c>
      <c r="G262" s="32" t="str">
        <f aca="false">IF(E262="","",E262*F262)</f>
        <v/>
      </c>
      <c r="H262" s="32" t="str">
        <f aca="false">IF(E262="","",IF(Parametri!$C$6="Forfettario",G262*Parametri!$C$11,0))</f>
        <v/>
      </c>
      <c r="I262" s="32" t="str">
        <f aca="false">IF(E262="","",E262-G262-H262)</f>
        <v/>
      </c>
      <c r="J262" s="30"/>
    </row>
    <row r="263" customFormat="false" ht="15" hidden="false" customHeight="false" outlineLevel="0" collapsed="false">
      <c r="A263" s="28"/>
      <c r="B263" s="29"/>
      <c r="C263" s="17"/>
      <c r="D263" s="17"/>
      <c r="E263" s="30"/>
      <c r="F263" s="31" t="str">
        <f aca="false">IF(C263="","",IFERROR(INDEX(Parametri!$C$34:$C$38,MATCH(C263,Parametri!$B$34:$B$38,0)),0))</f>
        <v/>
      </c>
      <c r="G263" s="32" t="str">
        <f aca="false">IF(E263="","",E263*F263)</f>
        <v/>
      </c>
      <c r="H263" s="32" t="str">
        <f aca="false">IF(E263="","",IF(Parametri!$C$6="Forfettario",G263*Parametri!$C$11,0))</f>
        <v/>
      </c>
      <c r="I263" s="32" t="str">
        <f aca="false">IF(E263="","",E263-G263-H263)</f>
        <v/>
      </c>
      <c r="J263" s="30"/>
    </row>
    <row r="264" customFormat="false" ht="15" hidden="false" customHeight="false" outlineLevel="0" collapsed="false">
      <c r="A264" s="28"/>
      <c r="B264" s="29"/>
      <c r="C264" s="17"/>
      <c r="D264" s="17"/>
      <c r="E264" s="30"/>
      <c r="F264" s="31" t="str">
        <f aca="false">IF(C264="","",IFERROR(INDEX(Parametri!$C$34:$C$38,MATCH(C264,Parametri!$B$34:$B$38,0)),0))</f>
        <v/>
      </c>
      <c r="G264" s="32" t="str">
        <f aca="false">IF(E264="","",E264*F264)</f>
        <v/>
      </c>
      <c r="H264" s="32" t="str">
        <f aca="false">IF(E264="","",IF(Parametri!$C$6="Forfettario",G264*Parametri!$C$11,0))</f>
        <v/>
      </c>
      <c r="I264" s="32" t="str">
        <f aca="false">IF(E264="","",E264-G264-H264)</f>
        <v/>
      </c>
      <c r="J264" s="30"/>
    </row>
    <row r="265" customFormat="false" ht="15" hidden="false" customHeight="false" outlineLevel="0" collapsed="false">
      <c r="A265" s="28"/>
      <c r="B265" s="29"/>
      <c r="C265" s="17"/>
      <c r="D265" s="17"/>
      <c r="E265" s="30"/>
      <c r="F265" s="31" t="str">
        <f aca="false">IF(C265="","",IFERROR(INDEX(Parametri!$C$34:$C$38,MATCH(C265,Parametri!$B$34:$B$38,0)),0))</f>
        <v/>
      </c>
      <c r="G265" s="32" t="str">
        <f aca="false">IF(E265="","",E265*F265)</f>
        <v/>
      </c>
      <c r="H265" s="32" t="str">
        <f aca="false">IF(E265="","",IF(Parametri!$C$6="Forfettario",G265*Parametri!$C$11,0))</f>
        <v/>
      </c>
      <c r="I265" s="32" t="str">
        <f aca="false">IF(E265="","",E265-G265-H265)</f>
        <v/>
      </c>
      <c r="J265" s="30"/>
    </row>
    <row r="266" customFormat="false" ht="15" hidden="false" customHeight="false" outlineLevel="0" collapsed="false">
      <c r="A266" s="28"/>
      <c r="B266" s="29"/>
      <c r="C266" s="17"/>
      <c r="D266" s="17"/>
      <c r="E266" s="30"/>
      <c r="F266" s="31" t="str">
        <f aca="false">IF(C266="","",IFERROR(INDEX(Parametri!$C$34:$C$38,MATCH(C266,Parametri!$B$34:$B$38,0)),0))</f>
        <v/>
      </c>
      <c r="G266" s="32" t="str">
        <f aca="false">IF(E266="","",E266*F266)</f>
        <v/>
      </c>
      <c r="H266" s="32" t="str">
        <f aca="false">IF(E266="","",IF(Parametri!$C$6="Forfettario",G266*Parametri!$C$11,0))</f>
        <v/>
      </c>
      <c r="I266" s="32" t="str">
        <f aca="false">IF(E266="","",E266-G266-H266)</f>
        <v/>
      </c>
      <c r="J266" s="30"/>
    </row>
    <row r="267" customFormat="false" ht="15" hidden="false" customHeight="false" outlineLevel="0" collapsed="false">
      <c r="A267" s="28"/>
      <c r="B267" s="29"/>
      <c r="C267" s="17"/>
      <c r="D267" s="17"/>
      <c r="E267" s="30"/>
      <c r="F267" s="31" t="str">
        <f aca="false">IF(C267="","",IFERROR(INDEX(Parametri!$C$34:$C$38,MATCH(C267,Parametri!$B$34:$B$38,0)),0))</f>
        <v/>
      </c>
      <c r="G267" s="32" t="str">
        <f aca="false">IF(E267="","",E267*F267)</f>
        <v/>
      </c>
      <c r="H267" s="32" t="str">
        <f aca="false">IF(E267="","",IF(Parametri!$C$6="Forfettario",G267*Parametri!$C$11,0))</f>
        <v/>
      </c>
      <c r="I267" s="32" t="str">
        <f aca="false">IF(E267="","",E267-G267-H267)</f>
        <v/>
      </c>
      <c r="J267" s="30"/>
    </row>
    <row r="268" customFormat="false" ht="15" hidden="false" customHeight="false" outlineLevel="0" collapsed="false">
      <c r="A268" s="28"/>
      <c r="B268" s="29"/>
      <c r="C268" s="17"/>
      <c r="D268" s="17"/>
      <c r="E268" s="30"/>
      <c r="F268" s="31" t="str">
        <f aca="false">IF(C268="","",IFERROR(INDEX(Parametri!$C$34:$C$38,MATCH(C268,Parametri!$B$34:$B$38,0)),0))</f>
        <v/>
      </c>
      <c r="G268" s="32" t="str">
        <f aca="false">IF(E268="","",E268*F268)</f>
        <v/>
      </c>
      <c r="H268" s="32" t="str">
        <f aca="false">IF(E268="","",IF(Parametri!$C$6="Forfettario",G268*Parametri!$C$11,0))</f>
        <v/>
      </c>
      <c r="I268" s="32" t="str">
        <f aca="false">IF(E268="","",E268-G268-H268)</f>
        <v/>
      </c>
      <c r="J268" s="30"/>
    </row>
    <row r="269" customFormat="false" ht="15" hidden="false" customHeight="false" outlineLevel="0" collapsed="false">
      <c r="A269" s="28"/>
      <c r="B269" s="29"/>
      <c r="C269" s="17"/>
      <c r="D269" s="17"/>
      <c r="E269" s="30"/>
      <c r="F269" s="31" t="str">
        <f aca="false">IF(C269="","",IFERROR(INDEX(Parametri!$C$34:$C$38,MATCH(C269,Parametri!$B$34:$B$38,0)),0))</f>
        <v/>
      </c>
      <c r="G269" s="32" t="str">
        <f aca="false">IF(E269="","",E269*F269)</f>
        <v/>
      </c>
      <c r="H269" s="32" t="str">
        <f aca="false">IF(E269="","",IF(Parametri!$C$6="Forfettario",G269*Parametri!$C$11,0))</f>
        <v/>
      </c>
      <c r="I269" s="32" t="str">
        <f aca="false">IF(E269="","",E269-G269-H269)</f>
        <v/>
      </c>
      <c r="J269" s="30"/>
    </row>
    <row r="270" customFormat="false" ht="15" hidden="false" customHeight="false" outlineLevel="0" collapsed="false">
      <c r="A270" s="28"/>
      <c r="B270" s="29"/>
      <c r="C270" s="17"/>
      <c r="D270" s="17"/>
      <c r="E270" s="30"/>
      <c r="F270" s="31" t="str">
        <f aca="false">IF(C270="","",IFERROR(INDEX(Parametri!$C$34:$C$38,MATCH(C270,Parametri!$B$34:$B$38,0)),0))</f>
        <v/>
      </c>
      <c r="G270" s="32" t="str">
        <f aca="false">IF(E270="","",E270*F270)</f>
        <v/>
      </c>
      <c r="H270" s="32" t="str">
        <f aca="false">IF(E270="","",IF(Parametri!$C$6="Forfettario",G270*Parametri!$C$11,0))</f>
        <v/>
      </c>
      <c r="I270" s="32" t="str">
        <f aca="false">IF(E270="","",E270-G270-H270)</f>
        <v/>
      </c>
      <c r="J270" s="30"/>
    </row>
    <row r="271" customFormat="false" ht="15" hidden="false" customHeight="false" outlineLevel="0" collapsed="false">
      <c r="A271" s="28"/>
      <c r="B271" s="29"/>
      <c r="C271" s="17"/>
      <c r="D271" s="17"/>
      <c r="E271" s="30"/>
      <c r="F271" s="31" t="str">
        <f aca="false">IF(C271="","",IFERROR(INDEX(Parametri!$C$34:$C$38,MATCH(C271,Parametri!$B$34:$B$38,0)),0))</f>
        <v/>
      </c>
      <c r="G271" s="32" t="str">
        <f aca="false">IF(E271="","",E271*F271)</f>
        <v/>
      </c>
      <c r="H271" s="32" t="str">
        <f aca="false">IF(E271="","",IF(Parametri!$C$6="Forfettario",G271*Parametri!$C$11,0))</f>
        <v/>
      </c>
      <c r="I271" s="32" t="str">
        <f aca="false">IF(E271="","",E271-G271-H271)</f>
        <v/>
      </c>
      <c r="J271" s="30"/>
    </row>
    <row r="272" customFormat="false" ht="15" hidden="false" customHeight="false" outlineLevel="0" collapsed="false">
      <c r="A272" s="28"/>
      <c r="B272" s="29"/>
      <c r="C272" s="17"/>
      <c r="D272" s="17"/>
      <c r="E272" s="30"/>
      <c r="F272" s="31" t="str">
        <f aca="false">IF(C272="","",IFERROR(INDEX(Parametri!$C$34:$C$38,MATCH(C272,Parametri!$B$34:$B$38,0)),0))</f>
        <v/>
      </c>
      <c r="G272" s="32" t="str">
        <f aca="false">IF(E272="","",E272*F272)</f>
        <v/>
      </c>
      <c r="H272" s="32" t="str">
        <f aca="false">IF(E272="","",IF(Parametri!$C$6="Forfettario",G272*Parametri!$C$11,0))</f>
        <v/>
      </c>
      <c r="I272" s="32" t="str">
        <f aca="false">IF(E272="","",E272-G272-H272)</f>
        <v/>
      </c>
      <c r="J272" s="30"/>
    </row>
    <row r="273" customFormat="false" ht="15" hidden="false" customHeight="false" outlineLevel="0" collapsed="false">
      <c r="A273" s="28"/>
      <c r="B273" s="29"/>
      <c r="C273" s="17"/>
      <c r="D273" s="17"/>
      <c r="E273" s="30"/>
      <c r="F273" s="31" t="str">
        <f aca="false">IF(C273="","",IFERROR(INDEX(Parametri!$C$34:$C$38,MATCH(C273,Parametri!$B$34:$B$38,0)),0))</f>
        <v/>
      </c>
      <c r="G273" s="32" t="str">
        <f aca="false">IF(E273="","",E273*F273)</f>
        <v/>
      </c>
      <c r="H273" s="32" t="str">
        <f aca="false">IF(E273="","",IF(Parametri!$C$6="Forfettario",G273*Parametri!$C$11,0))</f>
        <v/>
      </c>
      <c r="I273" s="32" t="str">
        <f aca="false">IF(E273="","",E273-G273-H273)</f>
        <v/>
      </c>
      <c r="J273" s="30"/>
    </row>
    <row r="274" customFormat="false" ht="15" hidden="false" customHeight="false" outlineLevel="0" collapsed="false">
      <c r="A274" s="28"/>
      <c r="B274" s="29"/>
      <c r="C274" s="17"/>
      <c r="D274" s="17"/>
      <c r="E274" s="30"/>
      <c r="F274" s="31" t="str">
        <f aca="false">IF(C274="","",IFERROR(INDEX(Parametri!$C$34:$C$38,MATCH(C274,Parametri!$B$34:$B$38,0)),0))</f>
        <v/>
      </c>
      <c r="G274" s="32" t="str">
        <f aca="false">IF(E274="","",E274*F274)</f>
        <v/>
      </c>
      <c r="H274" s="32" t="str">
        <f aca="false">IF(E274="","",IF(Parametri!$C$6="Forfettario",G274*Parametri!$C$11,0))</f>
        <v/>
      </c>
      <c r="I274" s="32" t="str">
        <f aca="false">IF(E274="","",E274-G274-H274)</f>
        <v/>
      </c>
      <c r="J274" s="30"/>
    </row>
    <row r="275" customFormat="false" ht="15" hidden="false" customHeight="false" outlineLevel="0" collapsed="false">
      <c r="A275" s="28"/>
      <c r="B275" s="29"/>
      <c r="C275" s="17"/>
      <c r="D275" s="17"/>
      <c r="E275" s="30"/>
      <c r="F275" s="31" t="str">
        <f aca="false">IF(C275="","",IFERROR(INDEX(Parametri!$C$34:$C$38,MATCH(C275,Parametri!$B$34:$B$38,0)),0))</f>
        <v/>
      </c>
      <c r="G275" s="32" t="str">
        <f aca="false">IF(E275="","",E275*F275)</f>
        <v/>
      </c>
      <c r="H275" s="32" t="str">
        <f aca="false">IF(E275="","",IF(Parametri!$C$6="Forfettario",G275*Parametri!$C$11,0))</f>
        <v/>
      </c>
      <c r="I275" s="32" t="str">
        <f aca="false">IF(E275="","",E275-G275-H275)</f>
        <v/>
      </c>
      <c r="J275" s="30"/>
    </row>
    <row r="276" customFormat="false" ht="15" hidden="false" customHeight="false" outlineLevel="0" collapsed="false">
      <c r="A276" s="28"/>
      <c r="B276" s="29"/>
      <c r="C276" s="17"/>
      <c r="D276" s="17"/>
      <c r="E276" s="30"/>
      <c r="F276" s="31" t="str">
        <f aca="false">IF(C276="","",IFERROR(INDEX(Parametri!$C$34:$C$38,MATCH(C276,Parametri!$B$34:$B$38,0)),0))</f>
        <v/>
      </c>
      <c r="G276" s="32" t="str">
        <f aca="false">IF(E276="","",E276*F276)</f>
        <v/>
      </c>
      <c r="H276" s="32" t="str">
        <f aca="false">IF(E276="","",IF(Parametri!$C$6="Forfettario",G276*Parametri!$C$11,0))</f>
        <v/>
      </c>
      <c r="I276" s="32" t="str">
        <f aca="false">IF(E276="","",E276-G276-H276)</f>
        <v/>
      </c>
      <c r="J276" s="30"/>
    </row>
    <row r="277" customFormat="false" ht="15" hidden="false" customHeight="false" outlineLevel="0" collapsed="false">
      <c r="A277" s="28"/>
      <c r="B277" s="29"/>
      <c r="C277" s="17"/>
      <c r="D277" s="17"/>
      <c r="E277" s="30"/>
      <c r="F277" s="31" t="str">
        <f aca="false">IF(C277="","",IFERROR(INDEX(Parametri!$C$34:$C$38,MATCH(C277,Parametri!$B$34:$B$38,0)),0))</f>
        <v/>
      </c>
      <c r="G277" s="32" t="str">
        <f aca="false">IF(E277="","",E277*F277)</f>
        <v/>
      </c>
      <c r="H277" s="32" t="str">
        <f aca="false">IF(E277="","",IF(Parametri!$C$6="Forfettario",G277*Parametri!$C$11,0))</f>
        <v/>
      </c>
      <c r="I277" s="32" t="str">
        <f aca="false">IF(E277="","",E277-G277-H277)</f>
        <v/>
      </c>
      <c r="J277" s="30"/>
    </row>
    <row r="278" customFormat="false" ht="15" hidden="false" customHeight="false" outlineLevel="0" collapsed="false">
      <c r="A278" s="28"/>
      <c r="B278" s="29"/>
      <c r="C278" s="17"/>
      <c r="D278" s="17"/>
      <c r="E278" s="30"/>
      <c r="F278" s="31" t="str">
        <f aca="false">IF(C278="","",IFERROR(INDEX(Parametri!$C$34:$C$38,MATCH(C278,Parametri!$B$34:$B$38,0)),0))</f>
        <v/>
      </c>
      <c r="G278" s="32" t="str">
        <f aca="false">IF(E278="","",E278*F278)</f>
        <v/>
      </c>
      <c r="H278" s="32" t="str">
        <f aca="false">IF(E278="","",IF(Parametri!$C$6="Forfettario",G278*Parametri!$C$11,0))</f>
        <v/>
      </c>
      <c r="I278" s="32" t="str">
        <f aca="false">IF(E278="","",E278-G278-H278)</f>
        <v/>
      </c>
      <c r="J278" s="30"/>
    </row>
    <row r="279" customFormat="false" ht="15" hidden="false" customHeight="false" outlineLevel="0" collapsed="false">
      <c r="A279" s="28"/>
      <c r="B279" s="29"/>
      <c r="C279" s="17"/>
      <c r="D279" s="17"/>
      <c r="E279" s="30"/>
      <c r="F279" s="31" t="str">
        <f aca="false">IF(C279="","",IFERROR(INDEX(Parametri!$C$34:$C$38,MATCH(C279,Parametri!$B$34:$B$38,0)),0))</f>
        <v/>
      </c>
      <c r="G279" s="32" t="str">
        <f aca="false">IF(E279="","",E279*F279)</f>
        <v/>
      </c>
      <c r="H279" s="32" t="str">
        <f aca="false">IF(E279="","",IF(Parametri!$C$6="Forfettario",G279*Parametri!$C$11,0))</f>
        <v/>
      </c>
      <c r="I279" s="32" t="str">
        <f aca="false">IF(E279="","",E279-G279-H279)</f>
        <v/>
      </c>
      <c r="J279" s="30"/>
    </row>
    <row r="280" customFormat="false" ht="15" hidden="false" customHeight="false" outlineLevel="0" collapsed="false">
      <c r="A280" s="28"/>
      <c r="B280" s="29"/>
      <c r="C280" s="17"/>
      <c r="D280" s="17"/>
      <c r="E280" s="30"/>
      <c r="F280" s="31" t="str">
        <f aca="false">IF(C280="","",IFERROR(INDEX(Parametri!$C$34:$C$38,MATCH(C280,Parametri!$B$34:$B$38,0)),0))</f>
        <v/>
      </c>
      <c r="G280" s="32" t="str">
        <f aca="false">IF(E280="","",E280*F280)</f>
        <v/>
      </c>
      <c r="H280" s="32" t="str">
        <f aca="false">IF(E280="","",IF(Parametri!$C$6="Forfettario",G280*Parametri!$C$11,0))</f>
        <v/>
      </c>
      <c r="I280" s="32" t="str">
        <f aca="false">IF(E280="","",E280-G280-H280)</f>
        <v/>
      </c>
      <c r="J280" s="30"/>
    </row>
    <row r="281" customFormat="false" ht="15" hidden="false" customHeight="false" outlineLevel="0" collapsed="false">
      <c r="A281" s="28"/>
      <c r="B281" s="29"/>
      <c r="C281" s="17"/>
      <c r="D281" s="17"/>
      <c r="E281" s="30"/>
      <c r="F281" s="31" t="str">
        <f aca="false">IF(C281="","",IFERROR(INDEX(Parametri!$C$34:$C$38,MATCH(C281,Parametri!$B$34:$B$38,0)),0))</f>
        <v/>
      </c>
      <c r="G281" s="32" t="str">
        <f aca="false">IF(E281="","",E281*F281)</f>
        <v/>
      </c>
      <c r="H281" s="32" t="str">
        <f aca="false">IF(E281="","",IF(Parametri!$C$6="Forfettario",G281*Parametri!$C$11,0))</f>
        <v/>
      </c>
      <c r="I281" s="32" t="str">
        <f aca="false">IF(E281="","",E281-G281-H281)</f>
        <v/>
      </c>
      <c r="J281" s="30"/>
    </row>
    <row r="282" customFormat="false" ht="15" hidden="false" customHeight="false" outlineLevel="0" collapsed="false">
      <c r="A282" s="28"/>
      <c r="B282" s="29"/>
      <c r="C282" s="17"/>
      <c r="D282" s="17"/>
      <c r="E282" s="30"/>
      <c r="F282" s="31" t="str">
        <f aca="false">IF(C282="","",IFERROR(INDEX(Parametri!$C$34:$C$38,MATCH(C282,Parametri!$B$34:$B$38,0)),0))</f>
        <v/>
      </c>
      <c r="G282" s="32" t="str">
        <f aca="false">IF(E282="","",E282*F282)</f>
        <v/>
      </c>
      <c r="H282" s="32" t="str">
        <f aca="false">IF(E282="","",IF(Parametri!$C$6="Forfettario",G282*Parametri!$C$11,0))</f>
        <v/>
      </c>
      <c r="I282" s="32" t="str">
        <f aca="false">IF(E282="","",E282-G282-H282)</f>
        <v/>
      </c>
      <c r="J282" s="30"/>
    </row>
    <row r="283" customFormat="false" ht="15" hidden="false" customHeight="false" outlineLevel="0" collapsed="false">
      <c r="A283" s="28"/>
      <c r="B283" s="29"/>
      <c r="C283" s="17"/>
      <c r="D283" s="17"/>
      <c r="E283" s="30"/>
      <c r="F283" s="31" t="str">
        <f aca="false">IF(C283="","",IFERROR(INDEX(Parametri!$C$34:$C$38,MATCH(C283,Parametri!$B$34:$B$38,0)),0))</f>
        <v/>
      </c>
      <c r="G283" s="32" t="str">
        <f aca="false">IF(E283="","",E283*F283)</f>
        <v/>
      </c>
      <c r="H283" s="32" t="str">
        <f aca="false">IF(E283="","",IF(Parametri!$C$6="Forfettario",G283*Parametri!$C$11,0))</f>
        <v/>
      </c>
      <c r="I283" s="32" t="str">
        <f aca="false">IF(E283="","",E283-G283-H283)</f>
        <v/>
      </c>
      <c r="J283" s="30"/>
    </row>
    <row r="284" customFormat="false" ht="15" hidden="false" customHeight="false" outlineLevel="0" collapsed="false">
      <c r="A284" s="28"/>
      <c r="B284" s="29"/>
      <c r="C284" s="17"/>
      <c r="D284" s="17"/>
      <c r="E284" s="30"/>
      <c r="F284" s="31" t="str">
        <f aca="false">IF(C284="","",IFERROR(INDEX(Parametri!$C$34:$C$38,MATCH(C284,Parametri!$B$34:$B$38,0)),0))</f>
        <v/>
      </c>
      <c r="G284" s="32" t="str">
        <f aca="false">IF(E284="","",E284*F284)</f>
        <v/>
      </c>
      <c r="H284" s="32" t="str">
        <f aca="false">IF(E284="","",IF(Parametri!$C$6="Forfettario",G284*Parametri!$C$11,0))</f>
        <v/>
      </c>
      <c r="I284" s="32" t="str">
        <f aca="false">IF(E284="","",E284-G284-H284)</f>
        <v/>
      </c>
      <c r="J284" s="30"/>
    </row>
    <row r="285" customFormat="false" ht="15" hidden="false" customHeight="false" outlineLevel="0" collapsed="false">
      <c r="A285" s="28"/>
      <c r="B285" s="29"/>
      <c r="C285" s="17"/>
      <c r="D285" s="17"/>
      <c r="E285" s="30"/>
      <c r="F285" s="31" t="str">
        <f aca="false">IF(C285="","",IFERROR(INDEX(Parametri!$C$34:$C$38,MATCH(C285,Parametri!$B$34:$B$38,0)),0))</f>
        <v/>
      </c>
      <c r="G285" s="32" t="str">
        <f aca="false">IF(E285="","",E285*F285)</f>
        <v/>
      </c>
      <c r="H285" s="32" t="str">
        <f aca="false">IF(E285="","",IF(Parametri!$C$6="Forfettario",G285*Parametri!$C$11,0))</f>
        <v/>
      </c>
      <c r="I285" s="32" t="str">
        <f aca="false">IF(E285="","",E285-G285-H285)</f>
        <v/>
      </c>
      <c r="J285" s="30"/>
    </row>
    <row r="286" customFormat="false" ht="15" hidden="false" customHeight="false" outlineLevel="0" collapsed="false">
      <c r="A286" s="28"/>
      <c r="B286" s="29"/>
      <c r="C286" s="17"/>
      <c r="D286" s="17"/>
      <c r="E286" s="30"/>
      <c r="F286" s="31" t="str">
        <f aca="false">IF(C286="","",IFERROR(INDEX(Parametri!$C$34:$C$38,MATCH(C286,Parametri!$B$34:$B$38,0)),0))</f>
        <v/>
      </c>
      <c r="G286" s="32" t="str">
        <f aca="false">IF(E286="","",E286*F286)</f>
        <v/>
      </c>
      <c r="H286" s="32" t="str">
        <f aca="false">IF(E286="","",IF(Parametri!$C$6="Forfettario",G286*Parametri!$C$11,0))</f>
        <v/>
      </c>
      <c r="I286" s="32" t="str">
        <f aca="false">IF(E286="","",E286-G286-H286)</f>
        <v/>
      </c>
      <c r="J286" s="30"/>
    </row>
    <row r="287" customFormat="false" ht="15" hidden="false" customHeight="false" outlineLevel="0" collapsed="false">
      <c r="A287" s="28"/>
      <c r="B287" s="29"/>
      <c r="C287" s="17"/>
      <c r="D287" s="17"/>
      <c r="E287" s="30"/>
      <c r="F287" s="31" t="str">
        <f aca="false">IF(C287="","",IFERROR(INDEX(Parametri!$C$34:$C$38,MATCH(C287,Parametri!$B$34:$B$38,0)),0))</f>
        <v/>
      </c>
      <c r="G287" s="32" t="str">
        <f aca="false">IF(E287="","",E287*F287)</f>
        <v/>
      </c>
      <c r="H287" s="32" t="str">
        <f aca="false">IF(E287="","",IF(Parametri!$C$6="Forfettario",G287*Parametri!$C$11,0))</f>
        <v/>
      </c>
      <c r="I287" s="32" t="str">
        <f aca="false">IF(E287="","",E287-G287-H287)</f>
        <v/>
      </c>
      <c r="J287" s="30"/>
    </row>
    <row r="288" customFormat="false" ht="15" hidden="false" customHeight="false" outlineLevel="0" collapsed="false">
      <c r="A288" s="28"/>
      <c r="B288" s="29"/>
      <c r="C288" s="17"/>
      <c r="D288" s="17"/>
      <c r="E288" s="30"/>
      <c r="F288" s="31" t="str">
        <f aca="false">IF(C288="","",IFERROR(INDEX(Parametri!$C$34:$C$38,MATCH(C288,Parametri!$B$34:$B$38,0)),0))</f>
        <v/>
      </c>
      <c r="G288" s="32" t="str">
        <f aca="false">IF(E288="","",E288*F288)</f>
        <v/>
      </c>
      <c r="H288" s="32" t="str">
        <f aca="false">IF(E288="","",IF(Parametri!$C$6="Forfettario",G288*Parametri!$C$11,0))</f>
        <v/>
      </c>
      <c r="I288" s="32" t="str">
        <f aca="false">IF(E288="","",E288-G288-H288)</f>
        <v/>
      </c>
      <c r="J288" s="30"/>
    </row>
    <row r="289" customFormat="false" ht="15" hidden="false" customHeight="false" outlineLevel="0" collapsed="false">
      <c r="A289" s="28"/>
      <c r="B289" s="29"/>
      <c r="C289" s="17"/>
      <c r="D289" s="17"/>
      <c r="E289" s="30"/>
      <c r="F289" s="31" t="str">
        <f aca="false">IF(C289="","",IFERROR(INDEX(Parametri!$C$34:$C$38,MATCH(C289,Parametri!$B$34:$B$38,0)),0))</f>
        <v/>
      </c>
      <c r="G289" s="32" t="str">
        <f aca="false">IF(E289="","",E289*F289)</f>
        <v/>
      </c>
      <c r="H289" s="32" t="str">
        <f aca="false">IF(E289="","",IF(Parametri!$C$6="Forfettario",G289*Parametri!$C$11,0))</f>
        <v/>
      </c>
      <c r="I289" s="32" t="str">
        <f aca="false">IF(E289="","",E289-G289-H289)</f>
        <v/>
      </c>
      <c r="J289" s="30"/>
    </row>
    <row r="290" customFormat="false" ht="15" hidden="false" customHeight="false" outlineLevel="0" collapsed="false">
      <c r="A290" s="28"/>
      <c r="B290" s="29"/>
      <c r="C290" s="17"/>
      <c r="D290" s="17"/>
      <c r="E290" s="30"/>
      <c r="F290" s="31" t="str">
        <f aca="false">IF(C290="","",IFERROR(INDEX(Parametri!$C$34:$C$38,MATCH(C290,Parametri!$B$34:$B$38,0)),0))</f>
        <v/>
      </c>
      <c r="G290" s="32" t="str">
        <f aca="false">IF(E290="","",E290*F290)</f>
        <v/>
      </c>
      <c r="H290" s="32" t="str">
        <f aca="false">IF(E290="","",IF(Parametri!$C$6="Forfettario",G290*Parametri!$C$11,0))</f>
        <v/>
      </c>
      <c r="I290" s="32" t="str">
        <f aca="false">IF(E290="","",E290-G290-H290)</f>
        <v/>
      </c>
      <c r="J290" s="30"/>
    </row>
    <row r="291" customFormat="false" ht="15" hidden="false" customHeight="false" outlineLevel="0" collapsed="false">
      <c r="A291" s="28"/>
      <c r="B291" s="29"/>
      <c r="C291" s="17"/>
      <c r="D291" s="17"/>
      <c r="E291" s="30"/>
      <c r="F291" s="31" t="str">
        <f aca="false">IF(C291="","",IFERROR(INDEX(Parametri!$C$34:$C$38,MATCH(C291,Parametri!$B$34:$B$38,0)),0))</f>
        <v/>
      </c>
      <c r="G291" s="32" t="str">
        <f aca="false">IF(E291="","",E291*F291)</f>
        <v/>
      </c>
      <c r="H291" s="32" t="str">
        <f aca="false">IF(E291="","",IF(Parametri!$C$6="Forfettario",G291*Parametri!$C$11,0))</f>
        <v/>
      </c>
      <c r="I291" s="32" t="str">
        <f aca="false">IF(E291="","",E291-G291-H291)</f>
        <v/>
      </c>
      <c r="J291" s="30"/>
    </row>
    <row r="292" customFormat="false" ht="15" hidden="false" customHeight="false" outlineLevel="0" collapsed="false">
      <c r="A292" s="28"/>
      <c r="B292" s="29"/>
      <c r="C292" s="17"/>
      <c r="D292" s="17"/>
      <c r="E292" s="30"/>
      <c r="F292" s="31" t="str">
        <f aca="false">IF(C292="","",IFERROR(INDEX(Parametri!$C$34:$C$38,MATCH(C292,Parametri!$B$34:$B$38,0)),0))</f>
        <v/>
      </c>
      <c r="G292" s="32" t="str">
        <f aca="false">IF(E292="","",E292*F292)</f>
        <v/>
      </c>
      <c r="H292" s="32" t="str">
        <f aca="false">IF(E292="","",IF(Parametri!$C$6="Forfettario",G292*Parametri!$C$11,0))</f>
        <v/>
      </c>
      <c r="I292" s="32" t="str">
        <f aca="false">IF(E292="","",E292-G292-H292)</f>
        <v/>
      </c>
      <c r="J292" s="30"/>
    </row>
    <row r="293" customFormat="false" ht="15" hidden="false" customHeight="false" outlineLevel="0" collapsed="false">
      <c r="A293" s="28"/>
      <c r="B293" s="29"/>
      <c r="C293" s="17"/>
      <c r="D293" s="17"/>
      <c r="E293" s="30"/>
      <c r="F293" s="31" t="str">
        <f aca="false">IF(C293="","",IFERROR(INDEX(Parametri!$C$34:$C$38,MATCH(C293,Parametri!$B$34:$B$38,0)),0))</f>
        <v/>
      </c>
      <c r="G293" s="32" t="str">
        <f aca="false">IF(E293="","",E293*F293)</f>
        <v/>
      </c>
      <c r="H293" s="32" t="str">
        <f aca="false">IF(E293="","",IF(Parametri!$C$6="Forfettario",G293*Parametri!$C$11,0))</f>
        <v/>
      </c>
      <c r="I293" s="32" t="str">
        <f aca="false">IF(E293="","",E293-G293-H293)</f>
        <v/>
      </c>
      <c r="J293" s="30"/>
    </row>
    <row r="294" customFormat="false" ht="15" hidden="false" customHeight="false" outlineLevel="0" collapsed="false">
      <c r="A294" s="28"/>
      <c r="B294" s="29"/>
      <c r="C294" s="17"/>
      <c r="D294" s="17"/>
      <c r="E294" s="30"/>
      <c r="F294" s="31" t="str">
        <f aca="false">IF(C294="","",IFERROR(INDEX(Parametri!$C$34:$C$38,MATCH(C294,Parametri!$B$34:$B$38,0)),0))</f>
        <v/>
      </c>
      <c r="G294" s="32" t="str">
        <f aca="false">IF(E294="","",E294*F294)</f>
        <v/>
      </c>
      <c r="H294" s="32" t="str">
        <f aca="false">IF(E294="","",IF(Parametri!$C$6="Forfettario",G294*Parametri!$C$11,0))</f>
        <v/>
      </c>
      <c r="I294" s="32" t="str">
        <f aca="false">IF(E294="","",E294-G294-H294)</f>
        <v/>
      </c>
      <c r="J294" s="30"/>
    </row>
    <row r="295" customFormat="false" ht="15" hidden="false" customHeight="false" outlineLevel="0" collapsed="false">
      <c r="A295" s="28"/>
      <c r="B295" s="29"/>
      <c r="C295" s="17"/>
      <c r="D295" s="17"/>
      <c r="E295" s="30"/>
      <c r="F295" s="31" t="str">
        <f aca="false">IF(C295="","",IFERROR(INDEX(Parametri!$C$34:$C$38,MATCH(C295,Parametri!$B$34:$B$38,0)),0))</f>
        <v/>
      </c>
      <c r="G295" s="32" t="str">
        <f aca="false">IF(E295="","",E295*F295)</f>
        <v/>
      </c>
      <c r="H295" s="32" t="str">
        <f aca="false">IF(E295="","",IF(Parametri!$C$6="Forfettario",G295*Parametri!$C$11,0))</f>
        <v/>
      </c>
      <c r="I295" s="32" t="str">
        <f aca="false">IF(E295="","",E295-G295-H295)</f>
        <v/>
      </c>
      <c r="J295" s="30"/>
    </row>
    <row r="296" customFormat="false" ht="15" hidden="false" customHeight="false" outlineLevel="0" collapsed="false">
      <c r="A296" s="28"/>
      <c r="B296" s="29"/>
      <c r="C296" s="17"/>
      <c r="D296" s="17"/>
      <c r="E296" s="30"/>
      <c r="F296" s="31" t="str">
        <f aca="false">IF(C296="","",IFERROR(INDEX(Parametri!$C$34:$C$38,MATCH(C296,Parametri!$B$34:$B$38,0)),0))</f>
        <v/>
      </c>
      <c r="G296" s="32" t="str">
        <f aca="false">IF(E296="","",E296*F296)</f>
        <v/>
      </c>
      <c r="H296" s="32" t="str">
        <f aca="false">IF(E296="","",IF(Parametri!$C$6="Forfettario",G296*Parametri!$C$11,0))</f>
        <v/>
      </c>
      <c r="I296" s="32" t="str">
        <f aca="false">IF(E296="","",E296-G296-H296)</f>
        <v/>
      </c>
      <c r="J296" s="30"/>
    </row>
    <row r="297" customFormat="false" ht="15" hidden="false" customHeight="false" outlineLevel="0" collapsed="false">
      <c r="A297" s="28"/>
      <c r="B297" s="29"/>
      <c r="C297" s="17"/>
      <c r="D297" s="17"/>
      <c r="E297" s="30"/>
      <c r="F297" s="31" t="str">
        <f aca="false">IF(C297="","",IFERROR(INDEX(Parametri!$C$34:$C$38,MATCH(C297,Parametri!$B$34:$B$38,0)),0))</f>
        <v/>
      </c>
      <c r="G297" s="32" t="str">
        <f aca="false">IF(E297="","",E297*F297)</f>
        <v/>
      </c>
      <c r="H297" s="32" t="str">
        <f aca="false">IF(E297="","",IF(Parametri!$C$6="Forfettario",G297*Parametri!$C$11,0))</f>
        <v/>
      </c>
      <c r="I297" s="32" t="str">
        <f aca="false">IF(E297="","",E297-G297-H297)</f>
        <v/>
      </c>
      <c r="J297" s="30"/>
    </row>
    <row r="298" customFormat="false" ht="15" hidden="false" customHeight="false" outlineLevel="0" collapsed="false">
      <c r="A298" s="28"/>
      <c r="B298" s="29"/>
      <c r="C298" s="17"/>
      <c r="D298" s="17"/>
      <c r="E298" s="30"/>
      <c r="F298" s="31" t="str">
        <f aca="false">IF(C298="","",IFERROR(INDEX(Parametri!$C$34:$C$38,MATCH(C298,Parametri!$B$34:$B$38,0)),0))</f>
        <v/>
      </c>
      <c r="G298" s="32" t="str">
        <f aca="false">IF(E298="","",E298*F298)</f>
        <v/>
      </c>
      <c r="H298" s="32" t="str">
        <f aca="false">IF(E298="","",IF(Parametri!$C$6="Forfettario",G298*Parametri!$C$11,0))</f>
        <v/>
      </c>
      <c r="I298" s="32" t="str">
        <f aca="false">IF(E298="","",E298-G298-H298)</f>
        <v/>
      </c>
      <c r="J298" s="30"/>
    </row>
    <row r="299" customFormat="false" ht="15" hidden="false" customHeight="false" outlineLevel="0" collapsed="false">
      <c r="A299" s="28"/>
      <c r="B299" s="29"/>
      <c r="C299" s="17"/>
      <c r="D299" s="17"/>
      <c r="E299" s="30"/>
      <c r="F299" s="31" t="str">
        <f aca="false">IF(C299="","",IFERROR(INDEX(Parametri!$C$34:$C$38,MATCH(C299,Parametri!$B$34:$B$38,0)),0))</f>
        <v/>
      </c>
      <c r="G299" s="32" t="str">
        <f aca="false">IF(E299="","",E299*F299)</f>
        <v/>
      </c>
      <c r="H299" s="32" t="str">
        <f aca="false">IF(E299="","",IF(Parametri!$C$6="Forfettario",G299*Parametri!$C$11,0))</f>
        <v/>
      </c>
      <c r="I299" s="32" t="str">
        <f aca="false">IF(E299="","",E299-G299-H299)</f>
        <v/>
      </c>
      <c r="J299" s="30"/>
    </row>
    <row r="300" customFormat="false" ht="15" hidden="false" customHeight="false" outlineLevel="0" collapsed="false">
      <c r="A300" s="28"/>
      <c r="B300" s="29"/>
      <c r="C300" s="17"/>
      <c r="D300" s="17"/>
      <c r="E300" s="30"/>
      <c r="F300" s="31" t="str">
        <f aca="false">IF(C300="","",IFERROR(INDEX(Parametri!$C$34:$C$38,MATCH(C300,Parametri!$B$34:$B$38,0)),0))</f>
        <v/>
      </c>
      <c r="G300" s="32" t="str">
        <f aca="false">IF(E300="","",E300*F300)</f>
        <v/>
      </c>
      <c r="H300" s="32" t="str">
        <f aca="false">IF(E300="","",IF(Parametri!$C$6="Forfettario",G300*Parametri!$C$11,0))</f>
        <v/>
      </c>
      <c r="I300" s="32" t="str">
        <f aca="false">IF(E300="","",E300-G300-H300)</f>
        <v/>
      </c>
      <c r="J300" s="30"/>
    </row>
    <row r="301" customFormat="false" ht="15" hidden="false" customHeight="false" outlineLevel="0" collapsed="false">
      <c r="A301" s="28"/>
      <c r="B301" s="29"/>
      <c r="C301" s="17"/>
      <c r="D301" s="17"/>
      <c r="E301" s="30"/>
      <c r="F301" s="31" t="str">
        <f aca="false">IF(C301="","",IFERROR(INDEX(Parametri!$C$34:$C$38,MATCH(C301,Parametri!$B$34:$B$38,0)),0))</f>
        <v/>
      </c>
      <c r="G301" s="32" t="str">
        <f aca="false">IF(E301="","",E301*F301)</f>
        <v/>
      </c>
      <c r="H301" s="32" t="str">
        <f aca="false">IF(E301="","",IF(Parametri!$C$6="Forfettario",G301*Parametri!$C$11,0))</f>
        <v/>
      </c>
      <c r="I301" s="32" t="str">
        <f aca="false">IF(E301="","",E301-G301-H301)</f>
        <v/>
      </c>
      <c r="J301" s="30"/>
    </row>
    <row r="302" customFormat="false" ht="15" hidden="false" customHeight="false" outlineLevel="0" collapsed="false">
      <c r="A302" s="28"/>
      <c r="B302" s="29"/>
      <c r="C302" s="17"/>
      <c r="D302" s="17"/>
      <c r="E302" s="30"/>
      <c r="F302" s="31" t="str">
        <f aca="false">IF(C302="","",IFERROR(INDEX(Parametri!$C$34:$C$38,MATCH(C302,Parametri!$B$34:$B$38,0)),0))</f>
        <v/>
      </c>
      <c r="G302" s="32" t="str">
        <f aca="false">IF(E302="","",E302*F302)</f>
        <v/>
      </c>
      <c r="H302" s="32" t="str">
        <f aca="false">IF(E302="","",IF(Parametri!$C$6="Forfettario",G302*Parametri!$C$11,0))</f>
        <v/>
      </c>
      <c r="I302" s="32" t="str">
        <f aca="false">IF(E302="","",E302-G302-H302)</f>
        <v/>
      </c>
      <c r="J302" s="30"/>
    </row>
    <row r="303" customFormat="false" ht="15" hidden="false" customHeight="false" outlineLevel="0" collapsed="false">
      <c r="A303" s="28"/>
      <c r="B303" s="29"/>
      <c r="C303" s="17"/>
      <c r="D303" s="17"/>
      <c r="E303" s="30"/>
      <c r="F303" s="31" t="str">
        <f aca="false">IF(C303="","",IFERROR(INDEX(Parametri!$C$34:$C$38,MATCH(C303,Parametri!$B$34:$B$38,0)),0))</f>
        <v/>
      </c>
      <c r="G303" s="32" t="str">
        <f aca="false">IF(E303="","",E303*F303)</f>
        <v/>
      </c>
      <c r="H303" s="32" t="str">
        <f aca="false">IF(E303="","",IF(Parametri!$C$6="Forfettario",G303*Parametri!$C$11,0))</f>
        <v/>
      </c>
      <c r="I303" s="32" t="str">
        <f aca="false">IF(E303="","",E303-G303-H303)</f>
        <v/>
      </c>
      <c r="J303" s="30"/>
    </row>
    <row r="304" customFormat="false" ht="15" hidden="false" customHeight="false" outlineLevel="0" collapsed="false">
      <c r="A304" s="28"/>
      <c r="B304" s="29"/>
      <c r="C304" s="17"/>
      <c r="D304" s="17"/>
      <c r="E304" s="30"/>
      <c r="F304" s="31" t="str">
        <f aca="false">IF(C304="","",IFERROR(INDEX(Parametri!$C$34:$C$38,MATCH(C304,Parametri!$B$34:$B$38,0)),0))</f>
        <v/>
      </c>
      <c r="G304" s="32" t="str">
        <f aca="false">IF(E304="","",E304*F304)</f>
        <v/>
      </c>
      <c r="H304" s="32" t="str">
        <f aca="false">IF(E304="","",IF(Parametri!$C$6="Forfettario",G304*Parametri!$C$11,0))</f>
        <v/>
      </c>
      <c r="I304" s="32" t="str">
        <f aca="false">IF(E304="","",E304-G304-H304)</f>
        <v/>
      </c>
      <c r="J304" s="30"/>
    </row>
    <row r="305" customFormat="false" ht="15" hidden="false" customHeight="false" outlineLevel="0" collapsed="false">
      <c r="A305" s="28"/>
      <c r="B305" s="29"/>
      <c r="C305" s="17"/>
      <c r="D305" s="17"/>
      <c r="E305" s="30"/>
      <c r="F305" s="31" t="str">
        <f aca="false">IF(C305="","",IFERROR(INDEX(Parametri!$C$34:$C$38,MATCH(C305,Parametri!$B$34:$B$38,0)),0))</f>
        <v/>
      </c>
      <c r="G305" s="32" t="str">
        <f aca="false">IF(E305="","",E305*F305)</f>
        <v/>
      </c>
      <c r="H305" s="32" t="str">
        <f aca="false">IF(E305="","",IF(Parametri!$C$6="Forfettario",G305*Parametri!$C$11,0))</f>
        <v/>
      </c>
      <c r="I305" s="32" t="str">
        <f aca="false">IF(E305="","",E305-G305-H305)</f>
        <v/>
      </c>
      <c r="J305" s="30"/>
    </row>
    <row r="306" customFormat="false" ht="15" hidden="false" customHeight="false" outlineLevel="0" collapsed="false">
      <c r="A306" s="28"/>
      <c r="B306" s="29"/>
      <c r="C306" s="17"/>
      <c r="D306" s="17"/>
      <c r="E306" s="30"/>
      <c r="F306" s="31" t="str">
        <f aca="false">IF(C306="","",IFERROR(INDEX(Parametri!$C$34:$C$38,MATCH(C306,Parametri!$B$34:$B$38,0)),0))</f>
        <v/>
      </c>
      <c r="G306" s="32" t="str">
        <f aca="false">IF(E306="","",E306*F306)</f>
        <v/>
      </c>
      <c r="H306" s="32" t="str">
        <f aca="false">IF(E306="","",IF(Parametri!$C$6="Forfettario",G306*Parametri!$C$11,0))</f>
        <v/>
      </c>
      <c r="I306" s="32" t="str">
        <f aca="false">IF(E306="","",E306-G306-H306)</f>
        <v/>
      </c>
      <c r="J306" s="30"/>
    </row>
    <row r="307" customFormat="false" ht="15" hidden="false" customHeight="false" outlineLevel="0" collapsed="false">
      <c r="A307" s="28"/>
      <c r="B307" s="29"/>
      <c r="C307" s="17"/>
      <c r="D307" s="17"/>
      <c r="E307" s="30"/>
      <c r="F307" s="31" t="str">
        <f aca="false">IF(C307="","",IFERROR(INDEX(Parametri!$C$34:$C$38,MATCH(C307,Parametri!$B$34:$B$38,0)),0))</f>
        <v/>
      </c>
      <c r="G307" s="32" t="str">
        <f aca="false">IF(E307="","",E307*F307)</f>
        <v/>
      </c>
      <c r="H307" s="32" t="str">
        <f aca="false">IF(E307="","",IF(Parametri!$C$6="Forfettario",G307*Parametri!$C$11,0))</f>
        <v/>
      </c>
      <c r="I307" s="32" t="str">
        <f aca="false">IF(E307="","",E307-G307-H307)</f>
        <v/>
      </c>
      <c r="J307" s="30"/>
    </row>
    <row r="308" customFormat="false" ht="15" hidden="false" customHeight="false" outlineLevel="0" collapsed="false">
      <c r="A308" s="28"/>
      <c r="B308" s="29"/>
      <c r="C308" s="17"/>
      <c r="D308" s="17"/>
      <c r="E308" s="30"/>
      <c r="F308" s="31" t="str">
        <f aca="false">IF(C308="","",IFERROR(INDEX(Parametri!$C$34:$C$38,MATCH(C308,Parametri!$B$34:$B$38,0)),0))</f>
        <v/>
      </c>
      <c r="G308" s="32" t="str">
        <f aca="false">IF(E308="","",E308*F308)</f>
        <v/>
      </c>
      <c r="H308" s="32" t="str">
        <f aca="false">IF(E308="","",IF(Parametri!$C$6="Forfettario",G308*Parametri!$C$11,0))</f>
        <v/>
      </c>
      <c r="I308" s="32" t="str">
        <f aca="false">IF(E308="","",E308-G308-H308)</f>
        <v/>
      </c>
      <c r="J308" s="30"/>
    </row>
    <row r="309" customFormat="false" ht="15" hidden="false" customHeight="false" outlineLevel="0" collapsed="false">
      <c r="A309" s="28"/>
      <c r="B309" s="29"/>
      <c r="C309" s="17"/>
      <c r="D309" s="17"/>
      <c r="E309" s="30"/>
      <c r="F309" s="31" t="str">
        <f aca="false">IF(C309="","",IFERROR(INDEX(Parametri!$C$34:$C$38,MATCH(C309,Parametri!$B$34:$B$38,0)),0))</f>
        <v/>
      </c>
      <c r="G309" s="32" t="str">
        <f aca="false">IF(E309="","",E309*F309)</f>
        <v/>
      </c>
      <c r="H309" s="32" t="str">
        <f aca="false">IF(E309="","",IF(Parametri!$C$6="Forfettario",G309*Parametri!$C$11,0))</f>
        <v/>
      </c>
      <c r="I309" s="32" t="str">
        <f aca="false">IF(E309="","",E309-G309-H309)</f>
        <v/>
      </c>
      <c r="J309" s="30"/>
    </row>
    <row r="310" customFormat="false" ht="15" hidden="false" customHeight="false" outlineLevel="0" collapsed="false">
      <c r="A310" s="28"/>
      <c r="B310" s="29"/>
      <c r="C310" s="17"/>
      <c r="D310" s="17"/>
      <c r="E310" s="30"/>
      <c r="F310" s="31" t="str">
        <f aca="false">IF(C310="","",IFERROR(INDEX(Parametri!$C$34:$C$38,MATCH(C310,Parametri!$B$34:$B$38,0)),0))</f>
        <v/>
      </c>
      <c r="G310" s="32" t="str">
        <f aca="false">IF(E310="","",E310*F310)</f>
        <v/>
      </c>
      <c r="H310" s="32" t="str">
        <f aca="false">IF(E310="","",IF(Parametri!$C$6="Forfettario",G310*Parametri!$C$11,0))</f>
        <v/>
      </c>
      <c r="I310" s="32" t="str">
        <f aca="false">IF(E310="","",E310-G310-H310)</f>
        <v/>
      </c>
      <c r="J310" s="30"/>
    </row>
    <row r="311" customFormat="false" ht="15" hidden="false" customHeight="false" outlineLevel="0" collapsed="false">
      <c r="A311" s="28"/>
      <c r="B311" s="29"/>
      <c r="C311" s="17"/>
      <c r="D311" s="17"/>
      <c r="E311" s="30"/>
      <c r="F311" s="31" t="str">
        <f aca="false">IF(C311="","",IFERROR(INDEX(Parametri!$C$34:$C$38,MATCH(C311,Parametri!$B$34:$B$38,0)),0))</f>
        <v/>
      </c>
      <c r="G311" s="32" t="str">
        <f aca="false">IF(E311="","",E311*F311)</f>
        <v/>
      </c>
      <c r="H311" s="32" t="str">
        <f aca="false">IF(E311="","",IF(Parametri!$C$6="Forfettario",G311*Parametri!$C$11,0))</f>
        <v/>
      </c>
      <c r="I311" s="32" t="str">
        <f aca="false">IF(E311="","",E311-G311-H311)</f>
        <v/>
      </c>
      <c r="J311" s="30"/>
    </row>
    <row r="312" customFormat="false" ht="15" hidden="false" customHeight="false" outlineLevel="0" collapsed="false">
      <c r="A312" s="28"/>
      <c r="B312" s="29"/>
      <c r="C312" s="17"/>
      <c r="D312" s="17"/>
      <c r="E312" s="30"/>
      <c r="F312" s="31" t="str">
        <f aca="false">IF(C312="","",IFERROR(INDEX(Parametri!$C$34:$C$38,MATCH(C312,Parametri!$B$34:$B$38,0)),0))</f>
        <v/>
      </c>
      <c r="G312" s="32" t="str">
        <f aca="false">IF(E312="","",E312*F312)</f>
        <v/>
      </c>
      <c r="H312" s="32" t="str">
        <f aca="false">IF(E312="","",IF(Parametri!$C$6="Forfettario",G312*Parametri!$C$11,0))</f>
        <v/>
      </c>
      <c r="I312" s="32" t="str">
        <f aca="false">IF(E312="","",E312-G312-H312)</f>
        <v/>
      </c>
      <c r="J312" s="30"/>
    </row>
    <row r="313" customFormat="false" ht="15" hidden="false" customHeight="false" outlineLevel="0" collapsed="false">
      <c r="A313" s="28"/>
      <c r="B313" s="29"/>
      <c r="C313" s="17"/>
      <c r="D313" s="17"/>
      <c r="E313" s="30"/>
      <c r="F313" s="31" t="str">
        <f aca="false">IF(C313="","",IFERROR(INDEX(Parametri!$C$34:$C$38,MATCH(C313,Parametri!$B$34:$B$38,0)),0))</f>
        <v/>
      </c>
      <c r="G313" s="32" t="str">
        <f aca="false">IF(E313="","",E313*F313)</f>
        <v/>
      </c>
      <c r="H313" s="32" t="str">
        <f aca="false">IF(E313="","",IF(Parametri!$C$6="Forfettario",G313*Parametri!$C$11,0))</f>
        <v/>
      </c>
      <c r="I313" s="32" t="str">
        <f aca="false">IF(E313="","",E313-G313-H313)</f>
        <v/>
      </c>
      <c r="J313" s="30"/>
    </row>
    <row r="314" customFormat="false" ht="15" hidden="false" customHeight="false" outlineLevel="0" collapsed="false">
      <c r="A314" s="28"/>
      <c r="B314" s="29"/>
      <c r="C314" s="17"/>
      <c r="D314" s="17"/>
      <c r="E314" s="30"/>
      <c r="F314" s="31" t="str">
        <f aca="false">IF(C314="","",IFERROR(INDEX(Parametri!$C$34:$C$38,MATCH(C314,Parametri!$B$34:$B$38,0)),0))</f>
        <v/>
      </c>
      <c r="G314" s="32" t="str">
        <f aca="false">IF(E314="","",E314*F314)</f>
        <v/>
      </c>
      <c r="H314" s="32" t="str">
        <f aca="false">IF(E314="","",IF(Parametri!$C$6="Forfettario",G314*Parametri!$C$11,0))</f>
        <v/>
      </c>
      <c r="I314" s="32" t="str">
        <f aca="false">IF(E314="","",E314-G314-H314)</f>
        <v/>
      </c>
      <c r="J314" s="30"/>
    </row>
    <row r="315" customFormat="false" ht="15" hidden="false" customHeight="false" outlineLevel="0" collapsed="false">
      <c r="A315" s="28"/>
      <c r="B315" s="29"/>
      <c r="C315" s="17"/>
      <c r="D315" s="17"/>
      <c r="E315" s="30"/>
      <c r="F315" s="31" t="str">
        <f aca="false">IF(C315="","",IFERROR(INDEX(Parametri!$C$34:$C$38,MATCH(C315,Parametri!$B$34:$B$38,0)),0))</f>
        <v/>
      </c>
      <c r="G315" s="32" t="str">
        <f aca="false">IF(E315="","",E315*F315)</f>
        <v/>
      </c>
      <c r="H315" s="32" t="str">
        <f aca="false">IF(E315="","",IF(Parametri!$C$6="Forfettario",G315*Parametri!$C$11,0))</f>
        <v/>
      </c>
      <c r="I315" s="32" t="str">
        <f aca="false">IF(E315="","",E315-G315-H315)</f>
        <v/>
      </c>
      <c r="J315" s="30"/>
    </row>
    <row r="316" customFormat="false" ht="15" hidden="false" customHeight="false" outlineLevel="0" collapsed="false">
      <c r="A316" s="28"/>
      <c r="B316" s="29"/>
      <c r="C316" s="17"/>
      <c r="D316" s="17"/>
      <c r="E316" s="30"/>
      <c r="F316" s="31" t="str">
        <f aca="false">IF(C316="","",IFERROR(INDEX(Parametri!$C$34:$C$38,MATCH(C316,Parametri!$B$34:$B$38,0)),0))</f>
        <v/>
      </c>
      <c r="G316" s="32" t="str">
        <f aca="false">IF(E316="","",E316*F316)</f>
        <v/>
      </c>
      <c r="H316" s="32" t="str">
        <f aca="false">IF(E316="","",IF(Parametri!$C$6="Forfettario",G316*Parametri!$C$11,0))</f>
        <v/>
      </c>
      <c r="I316" s="32" t="str">
        <f aca="false">IF(E316="","",E316-G316-H316)</f>
        <v/>
      </c>
      <c r="J316" s="30"/>
    </row>
    <row r="317" customFormat="false" ht="15" hidden="false" customHeight="false" outlineLevel="0" collapsed="false">
      <c r="A317" s="28"/>
      <c r="B317" s="29"/>
      <c r="C317" s="17"/>
      <c r="D317" s="17"/>
      <c r="E317" s="30"/>
      <c r="F317" s="31" t="str">
        <f aca="false">IF(C317="","",IFERROR(INDEX(Parametri!$C$34:$C$38,MATCH(C317,Parametri!$B$34:$B$38,0)),0))</f>
        <v/>
      </c>
      <c r="G317" s="32" t="str">
        <f aca="false">IF(E317="","",E317*F317)</f>
        <v/>
      </c>
      <c r="H317" s="32" t="str">
        <f aca="false">IF(E317="","",IF(Parametri!$C$6="Forfettario",G317*Parametri!$C$11,0))</f>
        <v/>
      </c>
      <c r="I317" s="32" t="str">
        <f aca="false">IF(E317="","",E317-G317-H317)</f>
        <v/>
      </c>
      <c r="J317" s="30"/>
    </row>
    <row r="318" customFormat="false" ht="15" hidden="false" customHeight="false" outlineLevel="0" collapsed="false">
      <c r="A318" s="28"/>
      <c r="B318" s="29"/>
      <c r="C318" s="17"/>
      <c r="D318" s="17"/>
      <c r="E318" s="30"/>
      <c r="F318" s="31" t="str">
        <f aca="false">IF(C318="","",IFERROR(INDEX(Parametri!$C$34:$C$38,MATCH(C318,Parametri!$B$34:$B$38,0)),0))</f>
        <v/>
      </c>
      <c r="G318" s="32" t="str">
        <f aca="false">IF(E318="","",E318*F318)</f>
        <v/>
      </c>
      <c r="H318" s="32" t="str">
        <f aca="false">IF(E318="","",IF(Parametri!$C$6="Forfettario",G318*Parametri!$C$11,0))</f>
        <v/>
      </c>
      <c r="I318" s="32" t="str">
        <f aca="false">IF(E318="","",E318-G318-H318)</f>
        <v/>
      </c>
      <c r="J318" s="30"/>
    </row>
    <row r="319" customFormat="false" ht="15" hidden="false" customHeight="false" outlineLevel="0" collapsed="false">
      <c r="A319" s="28"/>
      <c r="B319" s="29"/>
      <c r="C319" s="17"/>
      <c r="D319" s="17"/>
      <c r="E319" s="30"/>
      <c r="F319" s="31" t="str">
        <f aca="false">IF(C319="","",IFERROR(INDEX(Parametri!$C$34:$C$38,MATCH(C319,Parametri!$B$34:$B$38,0)),0))</f>
        <v/>
      </c>
      <c r="G319" s="32" t="str">
        <f aca="false">IF(E319="","",E319*F319)</f>
        <v/>
      </c>
      <c r="H319" s="32" t="str">
        <f aca="false">IF(E319="","",IF(Parametri!$C$6="Forfettario",G319*Parametri!$C$11,0))</f>
        <v/>
      </c>
      <c r="I319" s="32" t="str">
        <f aca="false">IF(E319="","",E319-G319-H319)</f>
        <v/>
      </c>
      <c r="J319" s="30"/>
    </row>
    <row r="320" customFormat="false" ht="15" hidden="false" customHeight="false" outlineLevel="0" collapsed="false">
      <c r="A320" s="28"/>
      <c r="B320" s="29"/>
      <c r="C320" s="17"/>
      <c r="D320" s="17"/>
      <c r="E320" s="30"/>
      <c r="F320" s="31" t="str">
        <f aca="false">IF(C320="","",IFERROR(INDEX(Parametri!$C$34:$C$38,MATCH(C320,Parametri!$B$34:$B$38,0)),0))</f>
        <v/>
      </c>
      <c r="G320" s="32" t="str">
        <f aca="false">IF(E320="","",E320*F320)</f>
        <v/>
      </c>
      <c r="H320" s="32" t="str">
        <f aca="false">IF(E320="","",IF(Parametri!$C$6="Forfettario",G320*Parametri!$C$11,0))</f>
        <v/>
      </c>
      <c r="I320" s="32" t="str">
        <f aca="false">IF(E320="","",E320-G320-H320)</f>
        <v/>
      </c>
      <c r="J320" s="30"/>
    </row>
    <row r="321" customFormat="false" ht="15" hidden="false" customHeight="false" outlineLevel="0" collapsed="false">
      <c r="A321" s="28"/>
      <c r="B321" s="29"/>
      <c r="C321" s="17"/>
      <c r="D321" s="17"/>
      <c r="E321" s="30"/>
      <c r="F321" s="31" t="str">
        <f aca="false">IF(C321="","",IFERROR(INDEX(Parametri!$C$34:$C$38,MATCH(C321,Parametri!$B$34:$B$38,0)),0))</f>
        <v/>
      </c>
      <c r="G321" s="32" t="str">
        <f aca="false">IF(E321="","",E321*F321)</f>
        <v/>
      </c>
      <c r="H321" s="32" t="str">
        <f aca="false">IF(E321="","",IF(Parametri!$C$6="Forfettario",G321*Parametri!$C$11,0))</f>
        <v/>
      </c>
      <c r="I321" s="32" t="str">
        <f aca="false">IF(E321="","",E321-G321-H321)</f>
        <v/>
      </c>
      <c r="J321" s="30"/>
    </row>
    <row r="322" customFormat="false" ht="15" hidden="false" customHeight="false" outlineLevel="0" collapsed="false">
      <c r="A322" s="28"/>
      <c r="B322" s="29"/>
      <c r="C322" s="17"/>
      <c r="D322" s="17"/>
      <c r="E322" s="30"/>
      <c r="F322" s="31" t="str">
        <f aca="false">IF(C322="","",IFERROR(INDEX(Parametri!$C$34:$C$38,MATCH(C322,Parametri!$B$34:$B$38,0)),0))</f>
        <v/>
      </c>
      <c r="G322" s="32" t="str">
        <f aca="false">IF(E322="","",E322*F322)</f>
        <v/>
      </c>
      <c r="H322" s="32" t="str">
        <f aca="false">IF(E322="","",IF(Parametri!$C$6="Forfettario",G322*Parametri!$C$11,0))</f>
        <v/>
      </c>
      <c r="I322" s="32" t="str">
        <f aca="false">IF(E322="","",E322-G322-H322)</f>
        <v/>
      </c>
      <c r="J322" s="30"/>
    </row>
    <row r="323" customFormat="false" ht="15" hidden="false" customHeight="false" outlineLevel="0" collapsed="false">
      <c r="A323" s="28"/>
      <c r="B323" s="29"/>
      <c r="C323" s="17"/>
      <c r="D323" s="17"/>
      <c r="E323" s="30"/>
      <c r="F323" s="31" t="str">
        <f aca="false">IF(C323="","",IFERROR(INDEX(Parametri!$C$34:$C$38,MATCH(C323,Parametri!$B$34:$B$38,0)),0))</f>
        <v/>
      </c>
      <c r="G323" s="32" t="str">
        <f aca="false">IF(E323="","",E323*F323)</f>
        <v/>
      </c>
      <c r="H323" s="32" t="str">
        <f aca="false">IF(E323="","",IF(Parametri!$C$6="Forfettario",G323*Parametri!$C$11,0))</f>
        <v/>
      </c>
      <c r="I323" s="32" t="str">
        <f aca="false">IF(E323="","",E323-G323-H323)</f>
        <v/>
      </c>
      <c r="J323" s="30"/>
    </row>
    <row r="324" customFormat="false" ht="15" hidden="false" customHeight="false" outlineLevel="0" collapsed="false">
      <c r="A324" s="28"/>
      <c r="B324" s="29"/>
      <c r="C324" s="17"/>
      <c r="D324" s="17"/>
      <c r="E324" s="30"/>
      <c r="F324" s="31" t="str">
        <f aca="false">IF(C324="","",IFERROR(INDEX(Parametri!$C$34:$C$38,MATCH(C324,Parametri!$B$34:$B$38,0)),0))</f>
        <v/>
      </c>
      <c r="G324" s="32" t="str">
        <f aca="false">IF(E324="","",E324*F324)</f>
        <v/>
      </c>
      <c r="H324" s="32" t="str">
        <f aca="false">IF(E324="","",IF(Parametri!$C$6="Forfettario",G324*Parametri!$C$11,0))</f>
        <v/>
      </c>
      <c r="I324" s="32" t="str">
        <f aca="false">IF(E324="","",E324-G324-H324)</f>
        <v/>
      </c>
      <c r="J324" s="30"/>
    </row>
    <row r="325" customFormat="false" ht="15" hidden="false" customHeight="false" outlineLevel="0" collapsed="false">
      <c r="A325" s="28"/>
      <c r="B325" s="29"/>
      <c r="C325" s="17"/>
      <c r="D325" s="17"/>
      <c r="E325" s="30"/>
      <c r="F325" s="31" t="str">
        <f aca="false">IF(C325="","",IFERROR(INDEX(Parametri!$C$34:$C$38,MATCH(C325,Parametri!$B$34:$B$38,0)),0))</f>
        <v/>
      </c>
      <c r="G325" s="32" t="str">
        <f aca="false">IF(E325="","",E325*F325)</f>
        <v/>
      </c>
      <c r="H325" s="32" t="str">
        <f aca="false">IF(E325="","",IF(Parametri!$C$6="Forfettario",G325*Parametri!$C$11,0))</f>
        <v/>
      </c>
      <c r="I325" s="32" t="str">
        <f aca="false">IF(E325="","",E325-G325-H325)</f>
        <v/>
      </c>
      <c r="J325" s="30"/>
    </row>
    <row r="326" customFormat="false" ht="15" hidden="false" customHeight="false" outlineLevel="0" collapsed="false">
      <c r="A326" s="28"/>
      <c r="B326" s="29"/>
      <c r="C326" s="17"/>
      <c r="D326" s="17"/>
      <c r="E326" s="30"/>
      <c r="F326" s="31" t="str">
        <f aca="false">IF(C326="","",IFERROR(INDEX(Parametri!$C$34:$C$38,MATCH(C326,Parametri!$B$34:$B$38,0)),0))</f>
        <v/>
      </c>
      <c r="G326" s="32" t="str">
        <f aca="false">IF(E326="","",E326*F326)</f>
        <v/>
      </c>
      <c r="H326" s="32" t="str">
        <f aca="false">IF(E326="","",IF(Parametri!$C$6="Forfettario",G326*Parametri!$C$11,0))</f>
        <v/>
      </c>
      <c r="I326" s="32" t="str">
        <f aca="false">IF(E326="","",E326-G326-H326)</f>
        <v/>
      </c>
      <c r="J326" s="30"/>
    </row>
    <row r="327" customFormat="false" ht="15" hidden="false" customHeight="false" outlineLevel="0" collapsed="false">
      <c r="A327" s="28"/>
      <c r="B327" s="29"/>
      <c r="C327" s="17"/>
      <c r="D327" s="17"/>
      <c r="E327" s="30"/>
      <c r="F327" s="31" t="str">
        <f aca="false">IF(C327="","",IFERROR(INDEX(Parametri!$C$34:$C$38,MATCH(C327,Parametri!$B$34:$B$38,0)),0))</f>
        <v/>
      </c>
      <c r="G327" s="32" t="str">
        <f aca="false">IF(E327="","",E327*F327)</f>
        <v/>
      </c>
      <c r="H327" s="32" t="str">
        <f aca="false">IF(E327="","",IF(Parametri!$C$6="Forfettario",G327*Parametri!$C$11,0))</f>
        <v/>
      </c>
      <c r="I327" s="32" t="str">
        <f aca="false">IF(E327="","",E327-G327-H327)</f>
        <v/>
      </c>
      <c r="J327" s="30"/>
    </row>
    <row r="328" customFormat="false" ht="15" hidden="false" customHeight="false" outlineLevel="0" collapsed="false">
      <c r="A328" s="28"/>
      <c r="B328" s="29"/>
      <c r="C328" s="17"/>
      <c r="D328" s="17"/>
      <c r="E328" s="30"/>
      <c r="F328" s="31" t="str">
        <f aca="false">IF(C328="","",IFERROR(INDEX(Parametri!$C$34:$C$38,MATCH(C328,Parametri!$B$34:$B$38,0)),0))</f>
        <v/>
      </c>
      <c r="G328" s="32" t="str">
        <f aca="false">IF(E328="","",E328*F328)</f>
        <v/>
      </c>
      <c r="H328" s="32" t="str">
        <f aca="false">IF(E328="","",IF(Parametri!$C$6="Forfettario",G328*Parametri!$C$11,0))</f>
        <v/>
      </c>
      <c r="I328" s="32" t="str">
        <f aca="false">IF(E328="","",E328-G328-H328)</f>
        <v/>
      </c>
      <c r="J328" s="30"/>
    </row>
    <row r="329" customFormat="false" ht="15" hidden="false" customHeight="false" outlineLevel="0" collapsed="false">
      <c r="A329" s="28"/>
      <c r="B329" s="29"/>
      <c r="C329" s="17"/>
      <c r="D329" s="17"/>
      <c r="E329" s="30"/>
      <c r="F329" s="31" t="str">
        <f aca="false">IF(C329="","",IFERROR(INDEX(Parametri!$C$34:$C$38,MATCH(C329,Parametri!$B$34:$B$38,0)),0))</f>
        <v/>
      </c>
      <c r="G329" s="32" t="str">
        <f aca="false">IF(E329="","",E329*F329)</f>
        <v/>
      </c>
      <c r="H329" s="32" t="str">
        <f aca="false">IF(E329="","",IF(Parametri!$C$6="Forfettario",G329*Parametri!$C$11,0))</f>
        <v/>
      </c>
      <c r="I329" s="32" t="str">
        <f aca="false">IF(E329="","",E329-G329-H329)</f>
        <v/>
      </c>
      <c r="J329" s="30"/>
    </row>
    <row r="330" customFormat="false" ht="15" hidden="false" customHeight="false" outlineLevel="0" collapsed="false">
      <c r="A330" s="28"/>
      <c r="B330" s="29"/>
      <c r="C330" s="17"/>
      <c r="D330" s="17"/>
      <c r="E330" s="30"/>
      <c r="F330" s="31" t="str">
        <f aca="false">IF(C330="","",IFERROR(INDEX(Parametri!$C$34:$C$38,MATCH(C330,Parametri!$B$34:$B$38,0)),0))</f>
        <v/>
      </c>
      <c r="G330" s="32" t="str">
        <f aca="false">IF(E330="","",E330*F330)</f>
        <v/>
      </c>
      <c r="H330" s="32" t="str">
        <f aca="false">IF(E330="","",IF(Parametri!$C$6="Forfettario",G330*Parametri!$C$11,0))</f>
        <v/>
      </c>
      <c r="I330" s="32" t="str">
        <f aca="false">IF(E330="","",E330-G330-H330)</f>
        <v/>
      </c>
      <c r="J330" s="30"/>
    </row>
    <row r="331" customFormat="false" ht="15" hidden="false" customHeight="false" outlineLevel="0" collapsed="false">
      <c r="A331" s="28"/>
      <c r="B331" s="29"/>
      <c r="C331" s="17"/>
      <c r="D331" s="17"/>
      <c r="E331" s="30"/>
      <c r="F331" s="31" t="str">
        <f aca="false">IF(C331="","",IFERROR(INDEX(Parametri!$C$34:$C$38,MATCH(C331,Parametri!$B$34:$B$38,0)),0))</f>
        <v/>
      </c>
      <c r="G331" s="32" t="str">
        <f aca="false">IF(E331="","",E331*F331)</f>
        <v/>
      </c>
      <c r="H331" s="32" t="str">
        <f aca="false">IF(E331="","",IF(Parametri!$C$6="Forfettario",G331*Parametri!$C$11,0))</f>
        <v/>
      </c>
      <c r="I331" s="32" t="str">
        <f aca="false">IF(E331="","",E331-G331-H331)</f>
        <v/>
      </c>
      <c r="J331" s="30"/>
    </row>
    <row r="332" customFormat="false" ht="15" hidden="false" customHeight="false" outlineLevel="0" collapsed="false">
      <c r="A332" s="28"/>
      <c r="B332" s="29"/>
      <c r="C332" s="17"/>
      <c r="D332" s="17"/>
      <c r="E332" s="30"/>
      <c r="F332" s="31" t="str">
        <f aca="false">IF(C332="","",IFERROR(INDEX(Parametri!$C$34:$C$38,MATCH(C332,Parametri!$B$34:$B$38,0)),0))</f>
        <v/>
      </c>
      <c r="G332" s="32" t="str">
        <f aca="false">IF(E332="","",E332*F332)</f>
        <v/>
      </c>
      <c r="H332" s="32" t="str">
        <f aca="false">IF(E332="","",IF(Parametri!$C$6="Forfettario",G332*Parametri!$C$11,0))</f>
        <v/>
      </c>
      <c r="I332" s="32" t="str">
        <f aca="false">IF(E332="","",E332-G332-H332)</f>
        <v/>
      </c>
      <c r="J332" s="30"/>
    </row>
    <row r="333" customFormat="false" ht="15" hidden="false" customHeight="false" outlineLevel="0" collapsed="false">
      <c r="A333" s="28"/>
      <c r="B333" s="29"/>
      <c r="C333" s="17"/>
      <c r="D333" s="17"/>
      <c r="E333" s="30"/>
      <c r="F333" s="31" t="str">
        <f aca="false">IF(C333="","",IFERROR(INDEX(Parametri!$C$34:$C$38,MATCH(C333,Parametri!$B$34:$B$38,0)),0))</f>
        <v/>
      </c>
      <c r="G333" s="32" t="str">
        <f aca="false">IF(E333="","",E333*F333)</f>
        <v/>
      </c>
      <c r="H333" s="32" t="str">
        <f aca="false">IF(E333="","",IF(Parametri!$C$6="Forfettario",G333*Parametri!$C$11,0))</f>
        <v/>
      </c>
      <c r="I333" s="32" t="str">
        <f aca="false">IF(E333="","",E333-G333-H333)</f>
        <v/>
      </c>
      <c r="J333" s="30"/>
    </row>
    <row r="334" customFormat="false" ht="15" hidden="false" customHeight="false" outlineLevel="0" collapsed="false">
      <c r="A334" s="28"/>
      <c r="B334" s="29"/>
      <c r="C334" s="17"/>
      <c r="D334" s="17"/>
      <c r="E334" s="30"/>
      <c r="F334" s="31" t="str">
        <f aca="false">IF(C334="","",IFERROR(INDEX(Parametri!$C$34:$C$38,MATCH(C334,Parametri!$B$34:$B$38,0)),0))</f>
        <v/>
      </c>
      <c r="G334" s="32" t="str">
        <f aca="false">IF(E334="","",E334*F334)</f>
        <v/>
      </c>
      <c r="H334" s="32" t="str">
        <f aca="false">IF(E334="","",IF(Parametri!$C$6="Forfettario",G334*Parametri!$C$11,0))</f>
        <v/>
      </c>
      <c r="I334" s="32" t="str">
        <f aca="false">IF(E334="","",E334-G334-H334)</f>
        <v/>
      </c>
      <c r="J334" s="30"/>
    </row>
    <row r="335" customFormat="false" ht="15" hidden="false" customHeight="false" outlineLevel="0" collapsed="false">
      <c r="A335" s="28"/>
      <c r="B335" s="29"/>
      <c r="C335" s="17"/>
      <c r="D335" s="17"/>
      <c r="E335" s="30"/>
      <c r="F335" s="31" t="str">
        <f aca="false">IF(C335="","",IFERROR(INDEX(Parametri!$C$34:$C$38,MATCH(C335,Parametri!$B$34:$B$38,0)),0))</f>
        <v/>
      </c>
      <c r="G335" s="32" t="str">
        <f aca="false">IF(E335="","",E335*F335)</f>
        <v/>
      </c>
      <c r="H335" s="32" t="str">
        <f aca="false">IF(E335="","",IF(Parametri!$C$6="Forfettario",G335*Parametri!$C$11,0))</f>
        <v/>
      </c>
      <c r="I335" s="32" t="str">
        <f aca="false">IF(E335="","",E335-G335-H335)</f>
        <v/>
      </c>
      <c r="J335" s="30"/>
    </row>
    <row r="336" customFormat="false" ht="15" hidden="false" customHeight="false" outlineLevel="0" collapsed="false">
      <c r="A336" s="28"/>
      <c r="B336" s="29"/>
      <c r="C336" s="17"/>
      <c r="D336" s="17"/>
      <c r="E336" s="30"/>
      <c r="F336" s="31" t="str">
        <f aca="false">IF(C336="","",IFERROR(INDEX(Parametri!$C$34:$C$38,MATCH(C336,Parametri!$B$34:$B$38,0)),0))</f>
        <v/>
      </c>
      <c r="G336" s="32" t="str">
        <f aca="false">IF(E336="","",E336*F336)</f>
        <v/>
      </c>
      <c r="H336" s="32" t="str">
        <f aca="false">IF(E336="","",IF(Parametri!$C$6="Forfettario",G336*Parametri!$C$11,0))</f>
        <v/>
      </c>
      <c r="I336" s="32" t="str">
        <f aca="false">IF(E336="","",E336-G336-H336)</f>
        <v/>
      </c>
      <c r="J336" s="30"/>
    </row>
    <row r="337" customFormat="false" ht="15" hidden="false" customHeight="false" outlineLevel="0" collapsed="false">
      <c r="A337" s="28"/>
      <c r="B337" s="29"/>
      <c r="C337" s="17"/>
      <c r="D337" s="17"/>
      <c r="E337" s="30"/>
      <c r="F337" s="31" t="str">
        <f aca="false">IF(C337="","",IFERROR(INDEX(Parametri!$C$34:$C$38,MATCH(C337,Parametri!$B$34:$B$38,0)),0))</f>
        <v/>
      </c>
      <c r="G337" s="32" t="str">
        <f aca="false">IF(E337="","",E337*F337)</f>
        <v/>
      </c>
      <c r="H337" s="32" t="str">
        <f aca="false">IF(E337="","",IF(Parametri!$C$6="Forfettario",G337*Parametri!$C$11,0))</f>
        <v/>
      </c>
      <c r="I337" s="32" t="str">
        <f aca="false">IF(E337="","",E337-G337-H337)</f>
        <v/>
      </c>
      <c r="J337" s="30"/>
    </row>
    <row r="338" customFormat="false" ht="15" hidden="false" customHeight="false" outlineLevel="0" collapsed="false">
      <c r="A338" s="28"/>
      <c r="B338" s="29"/>
      <c r="C338" s="17"/>
      <c r="D338" s="17"/>
      <c r="E338" s="30"/>
      <c r="F338" s="31" t="str">
        <f aca="false">IF(C338="","",IFERROR(INDEX(Parametri!$C$34:$C$38,MATCH(C338,Parametri!$B$34:$B$38,0)),0))</f>
        <v/>
      </c>
      <c r="G338" s="32" t="str">
        <f aca="false">IF(E338="","",E338*F338)</f>
        <v/>
      </c>
      <c r="H338" s="32" t="str">
        <f aca="false">IF(E338="","",IF(Parametri!$C$6="Forfettario",G338*Parametri!$C$11,0))</f>
        <v/>
      </c>
      <c r="I338" s="32" t="str">
        <f aca="false">IF(E338="","",E338-G338-H338)</f>
        <v/>
      </c>
      <c r="J338" s="30"/>
    </row>
    <row r="339" customFormat="false" ht="15" hidden="false" customHeight="false" outlineLevel="0" collapsed="false">
      <c r="A339" s="28"/>
      <c r="B339" s="29"/>
      <c r="C339" s="17"/>
      <c r="D339" s="17"/>
      <c r="E339" s="30"/>
      <c r="F339" s="31" t="str">
        <f aca="false">IF(C339="","",IFERROR(INDEX(Parametri!$C$34:$C$38,MATCH(C339,Parametri!$B$34:$B$38,0)),0))</f>
        <v/>
      </c>
      <c r="G339" s="32" t="str">
        <f aca="false">IF(E339="","",E339*F339)</f>
        <v/>
      </c>
      <c r="H339" s="32" t="str">
        <f aca="false">IF(E339="","",IF(Parametri!$C$6="Forfettario",G339*Parametri!$C$11,0))</f>
        <v/>
      </c>
      <c r="I339" s="32" t="str">
        <f aca="false">IF(E339="","",E339-G339-H339)</f>
        <v/>
      </c>
      <c r="J339" s="30"/>
    </row>
    <row r="340" customFormat="false" ht="15" hidden="false" customHeight="false" outlineLevel="0" collapsed="false">
      <c r="A340" s="28"/>
      <c r="B340" s="29"/>
      <c r="C340" s="17"/>
      <c r="D340" s="17"/>
      <c r="E340" s="30"/>
      <c r="F340" s="31" t="str">
        <f aca="false">IF(C340="","",IFERROR(INDEX(Parametri!$C$34:$C$38,MATCH(C340,Parametri!$B$34:$B$38,0)),0))</f>
        <v/>
      </c>
      <c r="G340" s="32" t="str">
        <f aca="false">IF(E340="","",E340*F340)</f>
        <v/>
      </c>
      <c r="H340" s="32" t="str">
        <f aca="false">IF(E340="","",IF(Parametri!$C$6="Forfettario",G340*Parametri!$C$11,0))</f>
        <v/>
      </c>
      <c r="I340" s="32" t="str">
        <f aca="false">IF(E340="","",E340-G340-H340)</f>
        <v/>
      </c>
      <c r="J340" s="30"/>
    </row>
    <row r="341" customFormat="false" ht="15" hidden="false" customHeight="false" outlineLevel="0" collapsed="false">
      <c r="A341" s="28"/>
      <c r="B341" s="29"/>
      <c r="C341" s="17"/>
      <c r="D341" s="17"/>
      <c r="E341" s="30"/>
      <c r="F341" s="31" t="str">
        <f aca="false">IF(C341="","",IFERROR(INDEX(Parametri!$C$34:$C$38,MATCH(C341,Parametri!$B$34:$B$38,0)),0))</f>
        <v/>
      </c>
      <c r="G341" s="32" t="str">
        <f aca="false">IF(E341="","",E341*F341)</f>
        <v/>
      </c>
      <c r="H341" s="32" t="str">
        <f aca="false">IF(E341="","",IF(Parametri!$C$6="Forfettario",G341*Parametri!$C$11,0))</f>
        <v/>
      </c>
      <c r="I341" s="32" t="str">
        <f aca="false">IF(E341="","",E341-G341-H341)</f>
        <v/>
      </c>
      <c r="J341" s="30"/>
    </row>
    <row r="342" customFormat="false" ht="15" hidden="false" customHeight="false" outlineLevel="0" collapsed="false">
      <c r="A342" s="28"/>
      <c r="B342" s="29"/>
      <c r="C342" s="17"/>
      <c r="D342" s="17"/>
      <c r="E342" s="30"/>
      <c r="F342" s="31" t="str">
        <f aca="false">IF(C342="","",IFERROR(INDEX(Parametri!$C$34:$C$38,MATCH(C342,Parametri!$B$34:$B$38,0)),0))</f>
        <v/>
      </c>
      <c r="G342" s="32" t="str">
        <f aca="false">IF(E342="","",E342*F342)</f>
        <v/>
      </c>
      <c r="H342" s="32" t="str">
        <f aca="false">IF(E342="","",IF(Parametri!$C$6="Forfettario",G342*Parametri!$C$11,0))</f>
        <v/>
      </c>
      <c r="I342" s="32" t="str">
        <f aca="false">IF(E342="","",E342-G342-H342)</f>
        <v/>
      </c>
      <c r="J342" s="30"/>
    </row>
    <row r="343" customFormat="false" ht="15" hidden="false" customHeight="false" outlineLevel="0" collapsed="false">
      <c r="A343" s="28"/>
      <c r="B343" s="29"/>
      <c r="C343" s="17"/>
      <c r="D343" s="17"/>
      <c r="E343" s="30"/>
      <c r="F343" s="31" t="str">
        <f aca="false">IF(C343="","",IFERROR(INDEX(Parametri!$C$34:$C$38,MATCH(C343,Parametri!$B$34:$B$38,0)),0))</f>
        <v/>
      </c>
      <c r="G343" s="32" t="str">
        <f aca="false">IF(E343="","",E343*F343)</f>
        <v/>
      </c>
      <c r="H343" s="32" t="str">
        <f aca="false">IF(E343="","",IF(Parametri!$C$6="Forfettario",G343*Parametri!$C$11,0))</f>
        <v/>
      </c>
      <c r="I343" s="32" t="str">
        <f aca="false">IF(E343="","",E343-G343-H343)</f>
        <v/>
      </c>
      <c r="J343" s="30"/>
    </row>
    <row r="344" customFormat="false" ht="15" hidden="false" customHeight="false" outlineLevel="0" collapsed="false">
      <c r="A344" s="28"/>
      <c r="B344" s="29"/>
      <c r="C344" s="17"/>
      <c r="D344" s="17"/>
      <c r="E344" s="30"/>
      <c r="F344" s="31" t="str">
        <f aca="false">IF(C344="","",IFERROR(INDEX(Parametri!$C$34:$C$38,MATCH(C344,Parametri!$B$34:$B$38,0)),0))</f>
        <v/>
      </c>
      <c r="G344" s="32" t="str">
        <f aca="false">IF(E344="","",E344*F344)</f>
        <v/>
      </c>
      <c r="H344" s="32" t="str">
        <f aca="false">IF(E344="","",IF(Parametri!$C$6="Forfettario",G344*Parametri!$C$11,0))</f>
        <v/>
      </c>
      <c r="I344" s="32" t="str">
        <f aca="false">IF(E344="","",E344-G344-H344)</f>
        <v/>
      </c>
      <c r="J344" s="30"/>
    </row>
    <row r="345" customFormat="false" ht="15" hidden="false" customHeight="false" outlineLevel="0" collapsed="false">
      <c r="A345" s="28"/>
      <c r="B345" s="29"/>
      <c r="C345" s="17"/>
      <c r="D345" s="17"/>
      <c r="E345" s="30"/>
      <c r="F345" s="31" t="str">
        <f aca="false">IF(C345="","",IFERROR(INDEX(Parametri!$C$34:$C$38,MATCH(C345,Parametri!$B$34:$B$38,0)),0))</f>
        <v/>
      </c>
      <c r="G345" s="32" t="str">
        <f aca="false">IF(E345="","",E345*F345)</f>
        <v/>
      </c>
      <c r="H345" s="32" t="str">
        <f aca="false">IF(E345="","",IF(Parametri!$C$6="Forfettario",G345*Parametri!$C$11,0))</f>
        <v/>
      </c>
      <c r="I345" s="32" t="str">
        <f aca="false">IF(E345="","",E345-G345-H345)</f>
        <v/>
      </c>
      <c r="J345" s="30"/>
    </row>
    <row r="346" customFormat="false" ht="15" hidden="false" customHeight="false" outlineLevel="0" collapsed="false">
      <c r="A346" s="28"/>
      <c r="B346" s="29"/>
      <c r="C346" s="17"/>
      <c r="D346" s="17"/>
      <c r="E346" s="30"/>
      <c r="F346" s="31" t="str">
        <f aca="false">IF(C346="","",IFERROR(INDEX(Parametri!$C$34:$C$38,MATCH(C346,Parametri!$B$34:$B$38,0)),0))</f>
        <v/>
      </c>
      <c r="G346" s="32" t="str">
        <f aca="false">IF(E346="","",E346*F346)</f>
        <v/>
      </c>
      <c r="H346" s="32" t="str">
        <f aca="false">IF(E346="","",IF(Parametri!$C$6="Forfettario",G346*Parametri!$C$11,0))</f>
        <v/>
      </c>
      <c r="I346" s="32" t="str">
        <f aca="false">IF(E346="","",E346-G346-H346)</f>
        <v/>
      </c>
      <c r="J346" s="30"/>
    </row>
    <row r="347" customFormat="false" ht="15" hidden="false" customHeight="false" outlineLevel="0" collapsed="false">
      <c r="A347" s="28"/>
      <c r="B347" s="29"/>
      <c r="C347" s="17"/>
      <c r="D347" s="17"/>
      <c r="E347" s="30"/>
      <c r="F347" s="31" t="str">
        <f aca="false">IF(C347="","",IFERROR(INDEX(Parametri!$C$34:$C$38,MATCH(C347,Parametri!$B$34:$B$38,0)),0))</f>
        <v/>
      </c>
      <c r="G347" s="32" t="str">
        <f aca="false">IF(E347="","",E347*F347)</f>
        <v/>
      </c>
      <c r="H347" s="32" t="str">
        <f aca="false">IF(E347="","",IF(Parametri!$C$6="Forfettario",G347*Parametri!$C$11,0))</f>
        <v/>
      </c>
      <c r="I347" s="32" t="str">
        <f aca="false">IF(E347="","",E347-G347-H347)</f>
        <v/>
      </c>
      <c r="J347" s="30"/>
    </row>
    <row r="348" customFormat="false" ht="15" hidden="false" customHeight="false" outlineLevel="0" collapsed="false">
      <c r="A348" s="28"/>
      <c r="B348" s="29"/>
      <c r="C348" s="17"/>
      <c r="D348" s="17"/>
      <c r="E348" s="30"/>
      <c r="F348" s="31" t="str">
        <f aca="false">IF(C348="","",IFERROR(INDEX(Parametri!$C$34:$C$38,MATCH(C348,Parametri!$B$34:$B$38,0)),0))</f>
        <v/>
      </c>
      <c r="G348" s="32" t="str">
        <f aca="false">IF(E348="","",E348*F348)</f>
        <v/>
      </c>
      <c r="H348" s="32" t="str">
        <f aca="false">IF(E348="","",IF(Parametri!$C$6="Forfettario",G348*Parametri!$C$11,0))</f>
        <v/>
      </c>
      <c r="I348" s="32" t="str">
        <f aca="false">IF(E348="","",E348-G348-H348)</f>
        <v/>
      </c>
      <c r="J348" s="30"/>
    </row>
    <row r="349" customFormat="false" ht="15" hidden="false" customHeight="false" outlineLevel="0" collapsed="false">
      <c r="A349" s="28"/>
      <c r="B349" s="29"/>
      <c r="C349" s="17"/>
      <c r="D349" s="17"/>
      <c r="E349" s="30"/>
      <c r="F349" s="31" t="str">
        <f aca="false">IF(C349="","",IFERROR(INDEX(Parametri!$C$34:$C$38,MATCH(C349,Parametri!$B$34:$B$38,0)),0))</f>
        <v/>
      </c>
      <c r="G349" s="32" t="str">
        <f aca="false">IF(E349="","",E349*F349)</f>
        <v/>
      </c>
      <c r="H349" s="32" t="str">
        <f aca="false">IF(E349="","",IF(Parametri!$C$6="Forfettario",G349*Parametri!$C$11,0))</f>
        <v/>
      </c>
      <c r="I349" s="32" t="str">
        <f aca="false">IF(E349="","",E349-G349-H349)</f>
        <v/>
      </c>
      <c r="J349" s="30"/>
    </row>
    <row r="350" customFormat="false" ht="15" hidden="false" customHeight="false" outlineLevel="0" collapsed="false">
      <c r="A350" s="28"/>
      <c r="B350" s="29"/>
      <c r="C350" s="17"/>
      <c r="D350" s="17"/>
      <c r="E350" s="30"/>
      <c r="F350" s="31" t="str">
        <f aca="false">IF(C350="","",IFERROR(INDEX(Parametri!$C$34:$C$38,MATCH(C350,Parametri!$B$34:$B$38,0)),0))</f>
        <v/>
      </c>
      <c r="G350" s="32" t="str">
        <f aca="false">IF(E350="","",E350*F350)</f>
        <v/>
      </c>
      <c r="H350" s="32" t="str">
        <f aca="false">IF(E350="","",IF(Parametri!$C$6="Forfettario",G350*Parametri!$C$11,0))</f>
        <v/>
      </c>
      <c r="I350" s="32" t="str">
        <f aca="false">IF(E350="","",E350-G350-H350)</f>
        <v/>
      </c>
      <c r="J350" s="30"/>
    </row>
    <row r="351" customFormat="false" ht="15" hidden="false" customHeight="false" outlineLevel="0" collapsed="false">
      <c r="A351" s="28"/>
      <c r="B351" s="29"/>
      <c r="C351" s="17"/>
      <c r="D351" s="17"/>
      <c r="E351" s="30"/>
      <c r="F351" s="31" t="str">
        <f aca="false">IF(C351="","",IFERROR(INDEX(Parametri!$C$34:$C$38,MATCH(C351,Parametri!$B$34:$B$38,0)),0))</f>
        <v/>
      </c>
      <c r="G351" s="32" t="str">
        <f aca="false">IF(E351="","",E351*F351)</f>
        <v/>
      </c>
      <c r="H351" s="32" t="str">
        <f aca="false">IF(E351="","",IF(Parametri!$C$6="Forfettario",G351*Parametri!$C$11,0))</f>
        <v/>
      </c>
      <c r="I351" s="32" t="str">
        <f aca="false">IF(E351="","",E351-G351-H351)</f>
        <v/>
      </c>
      <c r="J351" s="30"/>
    </row>
    <row r="352" customFormat="false" ht="15" hidden="false" customHeight="false" outlineLevel="0" collapsed="false">
      <c r="A352" s="28"/>
      <c r="B352" s="29"/>
      <c r="C352" s="17"/>
      <c r="D352" s="17"/>
      <c r="E352" s="30"/>
      <c r="F352" s="31" t="str">
        <f aca="false">IF(C352="","",IFERROR(INDEX(Parametri!$C$34:$C$38,MATCH(C352,Parametri!$B$34:$B$38,0)),0))</f>
        <v/>
      </c>
      <c r="G352" s="32" t="str">
        <f aca="false">IF(E352="","",E352*F352)</f>
        <v/>
      </c>
      <c r="H352" s="32" t="str">
        <f aca="false">IF(E352="","",IF(Parametri!$C$6="Forfettario",G352*Parametri!$C$11,0))</f>
        <v/>
      </c>
      <c r="I352" s="32" t="str">
        <f aca="false">IF(E352="","",E352-G352-H352)</f>
        <v/>
      </c>
      <c r="J352" s="30"/>
    </row>
    <row r="353" customFormat="false" ht="15" hidden="false" customHeight="false" outlineLevel="0" collapsed="false">
      <c r="A353" s="28"/>
      <c r="B353" s="29"/>
      <c r="C353" s="17"/>
      <c r="D353" s="17"/>
      <c r="E353" s="30"/>
      <c r="F353" s="31" t="str">
        <f aca="false">IF(C353="","",IFERROR(INDEX(Parametri!$C$34:$C$38,MATCH(C353,Parametri!$B$34:$B$38,0)),0))</f>
        <v/>
      </c>
      <c r="G353" s="32" t="str">
        <f aca="false">IF(E353="","",E353*F353)</f>
        <v/>
      </c>
      <c r="H353" s="32" t="str">
        <f aca="false">IF(E353="","",IF(Parametri!$C$6="Forfettario",G353*Parametri!$C$11,0))</f>
        <v/>
      </c>
      <c r="I353" s="32" t="str">
        <f aca="false">IF(E353="","",E353-G353-H353)</f>
        <v/>
      </c>
      <c r="J353" s="30"/>
    </row>
    <row r="354" customFormat="false" ht="15" hidden="false" customHeight="false" outlineLevel="0" collapsed="false">
      <c r="A354" s="28"/>
      <c r="B354" s="29"/>
      <c r="C354" s="17"/>
      <c r="D354" s="17"/>
      <c r="E354" s="30"/>
      <c r="F354" s="31" t="str">
        <f aca="false">IF(C354="","",IFERROR(INDEX(Parametri!$C$34:$C$38,MATCH(C354,Parametri!$B$34:$B$38,0)),0))</f>
        <v/>
      </c>
      <c r="G354" s="32" t="str">
        <f aca="false">IF(E354="","",E354*F354)</f>
        <v/>
      </c>
      <c r="H354" s="32" t="str">
        <f aca="false">IF(E354="","",IF(Parametri!$C$6="Forfettario",G354*Parametri!$C$11,0))</f>
        <v/>
      </c>
      <c r="I354" s="32" t="str">
        <f aca="false">IF(E354="","",E354-G354-H354)</f>
        <v/>
      </c>
      <c r="J354" s="30"/>
    </row>
    <row r="355" customFormat="false" ht="15" hidden="false" customHeight="false" outlineLevel="0" collapsed="false">
      <c r="A355" s="28"/>
      <c r="B355" s="29"/>
      <c r="C355" s="17"/>
      <c r="D355" s="17"/>
      <c r="E355" s="30"/>
      <c r="F355" s="31" t="str">
        <f aca="false">IF(C355="","",IFERROR(INDEX(Parametri!$C$34:$C$38,MATCH(C355,Parametri!$B$34:$B$38,0)),0))</f>
        <v/>
      </c>
      <c r="G355" s="32" t="str">
        <f aca="false">IF(E355="","",E355*F355)</f>
        <v/>
      </c>
      <c r="H355" s="32" t="str">
        <f aca="false">IF(E355="","",IF(Parametri!$C$6="Forfettario",G355*Parametri!$C$11,0))</f>
        <v/>
      </c>
      <c r="I355" s="32" t="str">
        <f aca="false">IF(E355="","",E355-G355-H355)</f>
        <v/>
      </c>
      <c r="J355" s="30"/>
    </row>
    <row r="356" customFormat="false" ht="15" hidden="false" customHeight="false" outlineLevel="0" collapsed="false">
      <c r="A356" s="28"/>
      <c r="B356" s="29"/>
      <c r="C356" s="17"/>
      <c r="D356" s="17"/>
      <c r="E356" s="30"/>
      <c r="F356" s="31" t="str">
        <f aca="false">IF(C356="","",IFERROR(INDEX(Parametri!$C$34:$C$38,MATCH(C356,Parametri!$B$34:$B$38,0)),0))</f>
        <v/>
      </c>
      <c r="G356" s="32" t="str">
        <f aca="false">IF(E356="","",E356*F356)</f>
        <v/>
      </c>
      <c r="H356" s="32" t="str">
        <f aca="false">IF(E356="","",IF(Parametri!$C$6="Forfettario",G356*Parametri!$C$11,0))</f>
        <v/>
      </c>
      <c r="I356" s="32" t="str">
        <f aca="false">IF(E356="","",E356-G356-H356)</f>
        <v/>
      </c>
      <c r="J356" s="30"/>
    </row>
    <row r="357" customFormat="false" ht="15" hidden="false" customHeight="false" outlineLevel="0" collapsed="false">
      <c r="A357" s="28"/>
      <c r="B357" s="29"/>
      <c r="C357" s="17"/>
      <c r="D357" s="17"/>
      <c r="E357" s="30"/>
      <c r="F357" s="31" t="str">
        <f aca="false">IF(C357="","",IFERROR(INDEX(Parametri!$C$34:$C$38,MATCH(C357,Parametri!$B$34:$B$38,0)),0))</f>
        <v/>
      </c>
      <c r="G357" s="32" t="str">
        <f aca="false">IF(E357="","",E357*F357)</f>
        <v/>
      </c>
      <c r="H357" s="32" t="str">
        <f aca="false">IF(E357="","",IF(Parametri!$C$6="Forfettario",G357*Parametri!$C$11,0))</f>
        <v/>
      </c>
      <c r="I357" s="32" t="str">
        <f aca="false">IF(E357="","",E357-G357-H357)</f>
        <v/>
      </c>
      <c r="J357" s="30"/>
    </row>
    <row r="358" customFormat="false" ht="15" hidden="false" customHeight="false" outlineLevel="0" collapsed="false">
      <c r="A358" s="28"/>
      <c r="B358" s="29"/>
      <c r="C358" s="17"/>
      <c r="D358" s="17"/>
      <c r="E358" s="30"/>
      <c r="F358" s="31" t="str">
        <f aca="false">IF(C358="","",IFERROR(INDEX(Parametri!$C$34:$C$38,MATCH(C358,Parametri!$B$34:$B$38,0)),0))</f>
        <v/>
      </c>
      <c r="G358" s="32" t="str">
        <f aca="false">IF(E358="","",E358*F358)</f>
        <v/>
      </c>
      <c r="H358" s="32" t="str">
        <f aca="false">IF(E358="","",IF(Parametri!$C$6="Forfettario",G358*Parametri!$C$11,0))</f>
        <v/>
      </c>
      <c r="I358" s="32" t="str">
        <f aca="false">IF(E358="","",E358-G358-H358)</f>
        <v/>
      </c>
      <c r="J358" s="30"/>
    </row>
    <row r="359" customFormat="false" ht="15" hidden="false" customHeight="false" outlineLevel="0" collapsed="false">
      <c r="A359" s="28"/>
      <c r="B359" s="29"/>
      <c r="C359" s="17"/>
      <c r="D359" s="17"/>
      <c r="E359" s="30"/>
      <c r="F359" s="31" t="str">
        <f aca="false">IF(C359="","",IFERROR(INDEX(Parametri!$C$34:$C$38,MATCH(C359,Parametri!$B$34:$B$38,0)),0))</f>
        <v/>
      </c>
      <c r="G359" s="32" t="str">
        <f aca="false">IF(E359="","",E359*F359)</f>
        <v/>
      </c>
      <c r="H359" s="32" t="str">
        <f aca="false">IF(E359="","",IF(Parametri!$C$6="Forfettario",G359*Parametri!$C$11,0))</f>
        <v/>
      </c>
      <c r="I359" s="32" t="str">
        <f aca="false">IF(E359="","",E359-G359-H359)</f>
        <v/>
      </c>
      <c r="J359" s="30"/>
    </row>
    <row r="360" customFormat="false" ht="15" hidden="false" customHeight="false" outlineLevel="0" collapsed="false">
      <c r="A360" s="28"/>
      <c r="B360" s="29"/>
      <c r="C360" s="17"/>
      <c r="D360" s="17"/>
      <c r="E360" s="30"/>
      <c r="F360" s="31" t="str">
        <f aca="false">IF(C360="","",IFERROR(INDEX(Parametri!$C$34:$C$38,MATCH(C360,Parametri!$B$34:$B$38,0)),0))</f>
        <v/>
      </c>
      <c r="G360" s="32" t="str">
        <f aca="false">IF(E360="","",E360*F360)</f>
        <v/>
      </c>
      <c r="H360" s="32" t="str">
        <f aca="false">IF(E360="","",IF(Parametri!$C$6="Forfettario",G360*Parametri!$C$11,0))</f>
        <v/>
      </c>
      <c r="I360" s="32" t="str">
        <f aca="false">IF(E360="","",E360-G360-H360)</f>
        <v/>
      </c>
      <c r="J360" s="30"/>
    </row>
    <row r="361" customFormat="false" ht="15" hidden="false" customHeight="false" outlineLevel="0" collapsed="false">
      <c r="A361" s="28"/>
      <c r="B361" s="29"/>
      <c r="C361" s="17"/>
      <c r="D361" s="17"/>
      <c r="E361" s="30"/>
      <c r="F361" s="31" t="str">
        <f aca="false">IF(C361="","",IFERROR(INDEX(Parametri!$C$34:$C$38,MATCH(C361,Parametri!$B$34:$B$38,0)),0))</f>
        <v/>
      </c>
      <c r="G361" s="32" t="str">
        <f aca="false">IF(E361="","",E361*F361)</f>
        <v/>
      </c>
      <c r="H361" s="32" t="str">
        <f aca="false">IF(E361="","",IF(Parametri!$C$6="Forfettario",G361*Parametri!$C$11,0))</f>
        <v/>
      </c>
      <c r="I361" s="32" t="str">
        <f aca="false">IF(E361="","",E361-G361-H361)</f>
        <v/>
      </c>
      <c r="J361" s="30"/>
    </row>
    <row r="362" customFormat="false" ht="15" hidden="false" customHeight="false" outlineLevel="0" collapsed="false">
      <c r="A362" s="28"/>
      <c r="B362" s="29"/>
      <c r="C362" s="17"/>
      <c r="D362" s="17"/>
      <c r="E362" s="30"/>
      <c r="F362" s="31" t="str">
        <f aca="false">IF(C362="","",IFERROR(INDEX(Parametri!$C$34:$C$38,MATCH(C362,Parametri!$B$34:$B$38,0)),0))</f>
        <v/>
      </c>
      <c r="G362" s="32" t="str">
        <f aca="false">IF(E362="","",E362*F362)</f>
        <v/>
      </c>
      <c r="H362" s="32" t="str">
        <f aca="false">IF(E362="","",IF(Parametri!$C$6="Forfettario",G362*Parametri!$C$11,0))</f>
        <v/>
      </c>
      <c r="I362" s="32" t="str">
        <f aca="false">IF(E362="","",E362-G362-H362)</f>
        <v/>
      </c>
      <c r="J362" s="30"/>
    </row>
    <row r="363" customFormat="false" ht="15" hidden="false" customHeight="false" outlineLevel="0" collapsed="false">
      <c r="A363" s="28"/>
      <c r="B363" s="29"/>
      <c r="C363" s="17"/>
      <c r="D363" s="17"/>
      <c r="E363" s="30"/>
      <c r="F363" s="31" t="str">
        <f aca="false">IF(C363="","",IFERROR(INDEX(Parametri!$C$34:$C$38,MATCH(C363,Parametri!$B$34:$B$38,0)),0))</f>
        <v/>
      </c>
      <c r="G363" s="32" t="str">
        <f aca="false">IF(E363="","",E363*F363)</f>
        <v/>
      </c>
      <c r="H363" s="32" t="str">
        <f aca="false">IF(E363="","",IF(Parametri!$C$6="Forfettario",G363*Parametri!$C$11,0))</f>
        <v/>
      </c>
      <c r="I363" s="32" t="str">
        <f aca="false">IF(E363="","",E363-G363-H363)</f>
        <v/>
      </c>
      <c r="J363" s="30"/>
    </row>
    <row r="364" customFormat="false" ht="15" hidden="false" customHeight="false" outlineLevel="0" collapsed="false">
      <c r="A364" s="28"/>
      <c r="B364" s="29"/>
      <c r="C364" s="17"/>
      <c r="D364" s="17"/>
      <c r="E364" s="30"/>
      <c r="F364" s="31" t="str">
        <f aca="false">IF(C364="","",IFERROR(INDEX(Parametri!$C$34:$C$38,MATCH(C364,Parametri!$B$34:$B$38,0)),0))</f>
        <v/>
      </c>
      <c r="G364" s="32" t="str">
        <f aca="false">IF(E364="","",E364*F364)</f>
        <v/>
      </c>
      <c r="H364" s="32" t="str">
        <f aca="false">IF(E364="","",IF(Parametri!$C$6="Forfettario",G364*Parametri!$C$11,0))</f>
        <v/>
      </c>
      <c r="I364" s="32" t="str">
        <f aca="false">IF(E364="","",E364-G364-H364)</f>
        <v/>
      </c>
      <c r="J364" s="30"/>
    </row>
    <row r="365" customFormat="false" ht="15" hidden="false" customHeight="false" outlineLevel="0" collapsed="false">
      <c r="A365" s="28"/>
      <c r="B365" s="29"/>
      <c r="C365" s="17"/>
      <c r="D365" s="17"/>
      <c r="E365" s="30"/>
      <c r="F365" s="31" t="str">
        <f aca="false">IF(C365="","",IFERROR(INDEX(Parametri!$C$34:$C$38,MATCH(C365,Parametri!$B$34:$B$38,0)),0))</f>
        <v/>
      </c>
      <c r="G365" s="32" t="str">
        <f aca="false">IF(E365="","",E365*F365)</f>
        <v/>
      </c>
      <c r="H365" s="32" t="str">
        <f aca="false">IF(E365="","",IF(Parametri!$C$6="Forfettario",G365*Parametri!$C$11,0))</f>
        <v/>
      </c>
      <c r="I365" s="32" t="str">
        <f aca="false">IF(E365="","",E365-G365-H365)</f>
        <v/>
      </c>
      <c r="J365" s="30"/>
    </row>
    <row r="366" customFormat="false" ht="15" hidden="false" customHeight="false" outlineLevel="0" collapsed="false">
      <c r="A366" s="28"/>
      <c r="B366" s="29"/>
      <c r="C366" s="17"/>
      <c r="D366" s="17"/>
      <c r="E366" s="30"/>
      <c r="F366" s="31" t="str">
        <f aca="false">IF(C366="","",IFERROR(INDEX(Parametri!$C$34:$C$38,MATCH(C366,Parametri!$B$34:$B$38,0)),0))</f>
        <v/>
      </c>
      <c r="G366" s="32" t="str">
        <f aca="false">IF(E366="","",E366*F366)</f>
        <v/>
      </c>
      <c r="H366" s="32" t="str">
        <f aca="false">IF(E366="","",IF(Parametri!$C$6="Forfettario",G366*Parametri!$C$11,0))</f>
        <v/>
      </c>
      <c r="I366" s="32" t="str">
        <f aca="false">IF(E366="","",E366-G366-H366)</f>
        <v/>
      </c>
      <c r="J366" s="30"/>
    </row>
    <row r="367" customFormat="false" ht="15" hidden="false" customHeight="false" outlineLevel="0" collapsed="false">
      <c r="A367" s="28"/>
      <c r="B367" s="29"/>
      <c r="C367" s="17"/>
      <c r="D367" s="17"/>
      <c r="E367" s="30"/>
      <c r="F367" s="31" t="str">
        <f aca="false">IF(C367="","",IFERROR(INDEX(Parametri!$C$34:$C$38,MATCH(C367,Parametri!$B$34:$B$38,0)),0))</f>
        <v/>
      </c>
      <c r="G367" s="32" t="str">
        <f aca="false">IF(E367="","",E367*F367)</f>
        <v/>
      </c>
      <c r="H367" s="32" t="str">
        <f aca="false">IF(E367="","",IF(Parametri!$C$6="Forfettario",G367*Parametri!$C$11,0))</f>
        <v/>
      </c>
      <c r="I367" s="32" t="str">
        <f aca="false">IF(E367="","",E367-G367-H367)</f>
        <v/>
      </c>
      <c r="J367" s="30"/>
    </row>
    <row r="368" customFormat="false" ht="15" hidden="false" customHeight="false" outlineLevel="0" collapsed="false">
      <c r="A368" s="28"/>
      <c r="B368" s="29"/>
      <c r="C368" s="17"/>
      <c r="D368" s="17"/>
      <c r="E368" s="30"/>
      <c r="F368" s="31" t="str">
        <f aca="false">IF(C368="","",IFERROR(INDEX(Parametri!$C$34:$C$38,MATCH(C368,Parametri!$B$34:$B$38,0)),0))</f>
        <v/>
      </c>
      <c r="G368" s="32" t="str">
        <f aca="false">IF(E368="","",E368*F368)</f>
        <v/>
      </c>
      <c r="H368" s="32" t="str">
        <f aca="false">IF(E368="","",IF(Parametri!$C$6="Forfettario",G368*Parametri!$C$11,0))</f>
        <v/>
      </c>
      <c r="I368" s="32" t="str">
        <f aca="false">IF(E368="","",E368-G368-H368)</f>
        <v/>
      </c>
      <c r="J368" s="30"/>
    </row>
    <row r="369" customFormat="false" ht="15" hidden="false" customHeight="false" outlineLevel="0" collapsed="false">
      <c r="A369" s="28"/>
      <c r="B369" s="29"/>
      <c r="C369" s="17"/>
      <c r="D369" s="17"/>
      <c r="E369" s="30"/>
      <c r="F369" s="31" t="str">
        <f aca="false">IF(C369="","",IFERROR(INDEX(Parametri!$C$34:$C$38,MATCH(C369,Parametri!$B$34:$B$38,0)),0))</f>
        <v/>
      </c>
      <c r="G369" s="32" t="str">
        <f aca="false">IF(E369="","",E369*F369)</f>
        <v/>
      </c>
      <c r="H369" s="32" t="str">
        <f aca="false">IF(E369="","",IF(Parametri!$C$6="Forfettario",G369*Parametri!$C$11,0))</f>
        <v/>
      </c>
      <c r="I369" s="32" t="str">
        <f aca="false">IF(E369="","",E369-G369-H369)</f>
        <v/>
      </c>
      <c r="J369" s="30"/>
    </row>
    <row r="370" customFormat="false" ht="15" hidden="false" customHeight="false" outlineLevel="0" collapsed="false">
      <c r="A370" s="28"/>
      <c r="B370" s="29"/>
      <c r="C370" s="17"/>
      <c r="D370" s="17"/>
      <c r="E370" s="30"/>
      <c r="F370" s="31" t="str">
        <f aca="false">IF(C370="","",IFERROR(INDEX(Parametri!$C$34:$C$38,MATCH(C370,Parametri!$B$34:$B$38,0)),0))</f>
        <v/>
      </c>
      <c r="G370" s="32" t="str">
        <f aca="false">IF(E370="","",E370*F370)</f>
        <v/>
      </c>
      <c r="H370" s="32" t="str">
        <f aca="false">IF(E370="","",IF(Parametri!$C$6="Forfettario",G370*Parametri!$C$11,0))</f>
        <v/>
      </c>
      <c r="I370" s="32" t="str">
        <f aca="false">IF(E370="","",E370-G370-H370)</f>
        <v/>
      </c>
      <c r="J370" s="30"/>
    </row>
    <row r="371" customFormat="false" ht="15" hidden="false" customHeight="false" outlineLevel="0" collapsed="false">
      <c r="A371" s="28"/>
      <c r="B371" s="29"/>
      <c r="C371" s="17"/>
      <c r="D371" s="17"/>
      <c r="E371" s="30"/>
      <c r="F371" s="31" t="str">
        <f aca="false">IF(C371="","",IFERROR(INDEX(Parametri!$C$34:$C$38,MATCH(C371,Parametri!$B$34:$B$38,0)),0))</f>
        <v/>
      </c>
      <c r="G371" s="32" t="str">
        <f aca="false">IF(E371="","",E371*F371)</f>
        <v/>
      </c>
      <c r="H371" s="32" t="str">
        <f aca="false">IF(E371="","",IF(Parametri!$C$6="Forfettario",G371*Parametri!$C$11,0))</f>
        <v/>
      </c>
      <c r="I371" s="32" t="str">
        <f aca="false">IF(E371="","",E371-G371-H371)</f>
        <v/>
      </c>
      <c r="J371" s="30"/>
    </row>
    <row r="372" customFormat="false" ht="15" hidden="false" customHeight="false" outlineLevel="0" collapsed="false">
      <c r="A372" s="28"/>
      <c r="B372" s="29"/>
      <c r="C372" s="17"/>
      <c r="D372" s="17"/>
      <c r="E372" s="30"/>
      <c r="F372" s="31" t="str">
        <f aca="false">IF(C372="","",IFERROR(INDEX(Parametri!$C$34:$C$38,MATCH(C372,Parametri!$B$34:$B$38,0)),0))</f>
        <v/>
      </c>
      <c r="G372" s="32" t="str">
        <f aca="false">IF(E372="","",E372*F372)</f>
        <v/>
      </c>
      <c r="H372" s="32" t="str">
        <f aca="false">IF(E372="","",IF(Parametri!$C$6="Forfettario",G372*Parametri!$C$11,0))</f>
        <v/>
      </c>
      <c r="I372" s="32" t="str">
        <f aca="false">IF(E372="","",E372-G372-H372)</f>
        <v/>
      </c>
      <c r="J372" s="30"/>
    </row>
    <row r="373" customFormat="false" ht="15" hidden="false" customHeight="false" outlineLevel="0" collapsed="false">
      <c r="A373" s="28"/>
      <c r="B373" s="29"/>
      <c r="C373" s="17"/>
      <c r="D373" s="17"/>
      <c r="E373" s="30"/>
      <c r="F373" s="31" t="str">
        <f aca="false">IF(C373="","",IFERROR(INDEX(Parametri!$C$34:$C$38,MATCH(C373,Parametri!$B$34:$B$38,0)),0))</f>
        <v/>
      </c>
      <c r="G373" s="32" t="str">
        <f aca="false">IF(E373="","",E373*F373)</f>
        <v/>
      </c>
      <c r="H373" s="32" t="str">
        <f aca="false">IF(E373="","",IF(Parametri!$C$6="Forfettario",G373*Parametri!$C$11,0))</f>
        <v/>
      </c>
      <c r="I373" s="32" t="str">
        <f aca="false">IF(E373="","",E373-G373-H373)</f>
        <v/>
      </c>
      <c r="J373" s="30"/>
    </row>
    <row r="374" customFormat="false" ht="15" hidden="false" customHeight="false" outlineLevel="0" collapsed="false">
      <c r="A374" s="28"/>
      <c r="B374" s="29"/>
      <c r="C374" s="17"/>
      <c r="D374" s="17"/>
      <c r="E374" s="30"/>
      <c r="F374" s="31" t="str">
        <f aca="false">IF(C374="","",IFERROR(INDEX(Parametri!$C$34:$C$38,MATCH(C374,Parametri!$B$34:$B$38,0)),0))</f>
        <v/>
      </c>
      <c r="G374" s="32" t="str">
        <f aca="false">IF(E374="","",E374*F374)</f>
        <v/>
      </c>
      <c r="H374" s="32" t="str">
        <f aca="false">IF(E374="","",IF(Parametri!$C$6="Forfettario",G374*Parametri!$C$11,0))</f>
        <v/>
      </c>
      <c r="I374" s="32" t="str">
        <f aca="false">IF(E374="","",E374-G374-H374)</f>
        <v/>
      </c>
      <c r="J374" s="30"/>
    </row>
    <row r="375" customFormat="false" ht="15" hidden="false" customHeight="false" outlineLevel="0" collapsed="false">
      <c r="A375" s="28"/>
      <c r="B375" s="29"/>
      <c r="C375" s="17"/>
      <c r="D375" s="17"/>
      <c r="E375" s="30"/>
      <c r="F375" s="31" t="str">
        <f aca="false">IF(C375="","",IFERROR(INDEX(Parametri!$C$34:$C$38,MATCH(C375,Parametri!$B$34:$B$38,0)),0))</f>
        <v/>
      </c>
      <c r="G375" s="32" t="str">
        <f aca="false">IF(E375="","",E375*F375)</f>
        <v/>
      </c>
      <c r="H375" s="32" t="str">
        <f aca="false">IF(E375="","",IF(Parametri!$C$6="Forfettario",G375*Parametri!$C$11,0))</f>
        <v/>
      </c>
      <c r="I375" s="32" t="str">
        <f aca="false">IF(E375="","",E375-G375-H375)</f>
        <v/>
      </c>
      <c r="J375" s="30"/>
    </row>
    <row r="376" customFormat="false" ht="15" hidden="false" customHeight="false" outlineLevel="0" collapsed="false">
      <c r="A376" s="28"/>
      <c r="B376" s="29"/>
      <c r="C376" s="17"/>
      <c r="D376" s="17"/>
      <c r="E376" s="30"/>
      <c r="F376" s="31" t="str">
        <f aca="false">IF(C376="","",IFERROR(INDEX(Parametri!$C$34:$C$38,MATCH(C376,Parametri!$B$34:$B$38,0)),0))</f>
        <v/>
      </c>
      <c r="G376" s="32" t="str">
        <f aca="false">IF(E376="","",E376*F376)</f>
        <v/>
      </c>
      <c r="H376" s="32" t="str">
        <f aca="false">IF(E376="","",IF(Parametri!$C$6="Forfettario",G376*Parametri!$C$11,0))</f>
        <v/>
      </c>
      <c r="I376" s="32" t="str">
        <f aca="false">IF(E376="","",E376-G376-H376)</f>
        <v/>
      </c>
      <c r="J376" s="30"/>
    </row>
    <row r="377" customFormat="false" ht="15" hidden="false" customHeight="false" outlineLevel="0" collapsed="false">
      <c r="A377" s="28"/>
      <c r="B377" s="29"/>
      <c r="C377" s="17"/>
      <c r="D377" s="17"/>
      <c r="E377" s="30"/>
      <c r="F377" s="31" t="str">
        <f aca="false">IF(C377="","",IFERROR(INDEX(Parametri!$C$34:$C$38,MATCH(C377,Parametri!$B$34:$B$38,0)),0))</f>
        <v/>
      </c>
      <c r="G377" s="32" t="str">
        <f aca="false">IF(E377="","",E377*F377)</f>
        <v/>
      </c>
      <c r="H377" s="32" t="str">
        <f aca="false">IF(E377="","",IF(Parametri!$C$6="Forfettario",G377*Parametri!$C$11,0))</f>
        <v/>
      </c>
      <c r="I377" s="32" t="str">
        <f aca="false">IF(E377="","",E377-G377-H377)</f>
        <v/>
      </c>
      <c r="J377" s="30"/>
    </row>
    <row r="378" customFormat="false" ht="15" hidden="false" customHeight="false" outlineLevel="0" collapsed="false">
      <c r="A378" s="28"/>
      <c r="B378" s="29"/>
      <c r="C378" s="17"/>
      <c r="D378" s="17"/>
      <c r="E378" s="30"/>
      <c r="F378" s="31" t="str">
        <f aca="false">IF(C378="","",IFERROR(INDEX(Parametri!$C$34:$C$38,MATCH(C378,Parametri!$B$34:$B$38,0)),0))</f>
        <v/>
      </c>
      <c r="G378" s="32" t="str">
        <f aca="false">IF(E378="","",E378*F378)</f>
        <v/>
      </c>
      <c r="H378" s="32" t="str">
        <f aca="false">IF(E378="","",IF(Parametri!$C$6="Forfettario",G378*Parametri!$C$11,0))</f>
        <v/>
      </c>
      <c r="I378" s="32" t="str">
        <f aca="false">IF(E378="","",E378-G378-H378)</f>
        <v/>
      </c>
      <c r="J378" s="30"/>
    </row>
    <row r="379" customFormat="false" ht="15" hidden="false" customHeight="false" outlineLevel="0" collapsed="false">
      <c r="A379" s="28"/>
      <c r="B379" s="29"/>
      <c r="C379" s="17"/>
      <c r="D379" s="17"/>
      <c r="E379" s="30"/>
      <c r="F379" s="31" t="str">
        <f aca="false">IF(C379="","",IFERROR(INDEX(Parametri!$C$34:$C$38,MATCH(C379,Parametri!$B$34:$B$38,0)),0))</f>
        <v/>
      </c>
      <c r="G379" s="32" t="str">
        <f aca="false">IF(E379="","",E379*F379)</f>
        <v/>
      </c>
      <c r="H379" s="32" t="str">
        <f aca="false">IF(E379="","",IF(Parametri!$C$6="Forfettario",G379*Parametri!$C$11,0))</f>
        <v/>
      </c>
      <c r="I379" s="32" t="str">
        <f aca="false">IF(E379="","",E379-G379-H379)</f>
        <v/>
      </c>
      <c r="J379" s="30"/>
    </row>
    <row r="380" customFormat="false" ht="15" hidden="false" customHeight="false" outlineLevel="0" collapsed="false">
      <c r="A380" s="28"/>
      <c r="B380" s="29"/>
      <c r="C380" s="17"/>
      <c r="D380" s="17"/>
      <c r="E380" s="30"/>
      <c r="F380" s="31" t="str">
        <f aca="false">IF(C380="","",IFERROR(INDEX(Parametri!$C$34:$C$38,MATCH(C380,Parametri!$B$34:$B$38,0)),0))</f>
        <v/>
      </c>
      <c r="G380" s="32" t="str">
        <f aca="false">IF(E380="","",E380*F380)</f>
        <v/>
      </c>
      <c r="H380" s="32" t="str">
        <f aca="false">IF(E380="","",IF(Parametri!$C$6="Forfettario",G380*Parametri!$C$11,0))</f>
        <v/>
      </c>
      <c r="I380" s="32" t="str">
        <f aca="false">IF(E380="","",E380-G380-H380)</f>
        <v/>
      </c>
      <c r="J380" s="30"/>
    </row>
    <row r="381" customFormat="false" ht="15" hidden="false" customHeight="false" outlineLevel="0" collapsed="false">
      <c r="A381" s="28"/>
      <c r="B381" s="29"/>
      <c r="C381" s="17"/>
      <c r="D381" s="17"/>
      <c r="E381" s="30"/>
      <c r="F381" s="31" t="str">
        <f aca="false">IF(C381="","",IFERROR(INDEX(Parametri!$C$34:$C$38,MATCH(C381,Parametri!$B$34:$B$38,0)),0))</f>
        <v/>
      </c>
      <c r="G381" s="32" t="str">
        <f aca="false">IF(E381="","",E381*F381)</f>
        <v/>
      </c>
      <c r="H381" s="32" t="str">
        <f aca="false">IF(E381="","",IF(Parametri!$C$6="Forfettario",G381*Parametri!$C$11,0))</f>
        <v/>
      </c>
      <c r="I381" s="32" t="str">
        <f aca="false">IF(E381="","",E381-G381-H381)</f>
        <v/>
      </c>
      <c r="J381" s="30"/>
    </row>
    <row r="382" customFormat="false" ht="15" hidden="false" customHeight="false" outlineLevel="0" collapsed="false">
      <c r="A382" s="28"/>
      <c r="B382" s="29"/>
      <c r="C382" s="17"/>
      <c r="D382" s="17"/>
      <c r="E382" s="30"/>
      <c r="F382" s="31" t="str">
        <f aca="false">IF(C382="","",IFERROR(INDEX(Parametri!$C$34:$C$38,MATCH(C382,Parametri!$B$34:$B$38,0)),0))</f>
        <v/>
      </c>
      <c r="G382" s="32" t="str">
        <f aca="false">IF(E382="","",E382*F382)</f>
        <v/>
      </c>
      <c r="H382" s="32" t="str">
        <f aca="false">IF(E382="","",IF(Parametri!$C$6="Forfettario",G382*Parametri!$C$11,0))</f>
        <v/>
      </c>
      <c r="I382" s="32" t="str">
        <f aca="false">IF(E382="","",E382-G382-H382)</f>
        <v/>
      </c>
      <c r="J382" s="30"/>
    </row>
    <row r="383" customFormat="false" ht="15" hidden="false" customHeight="false" outlineLevel="0" collapsed="false">
      <c r="A383" s="28"/>
      <c r="B383" s="29"/>
      <c r="C383" s="17"/>
      <c r="D383" s="17"/>
      <c r="E383" s="30"/>
      <c r="F383" s="31" t="str">
        <f aca="false">IF(C383="","",IFERROR(INDEX(Parametri!$C$34:$C$38,MATCH(C383,Parametri!$B$34:$B$38,0)),0))</f>
        <v/>
      </c>
      <c r="G383" s="32" t="str">
        <f aca="false">IF(E383="","",E383*F383)</f>
        <v/>
      </c>
      <c r="H383" s="32" t="str">
        <f aca="false">IF(E383="","",IF(Parametri!$C$6="Forfettario",G383*Parametri!$C$11,0))</f>
        <v/>
      </c>
      <c r="I383" s="32" t="str">
        <f aca="false">IF(E383="","",E383-G383-H383)</f>
        <v/>
      </c>
      <c r="J383" s="30"/>
    </row>
    <row r="384" customFormat="false" ht="15" hidden="false" customHeight="false" outlineLevel="0" collapsed="false">
      <c r="A384" s="28"/>
      <c r="B384" s="29"/>
      <c r="C384" s="17"/>
      <c r="D384" s="17"/>
      <c r="E384" s="30"/>
      <c r="F384" s="31" t="str">
        <f aca="false">IF(C384="","",IFERROR(INDEX(Parametri!$C$34:$C$38,MATCH(C384,Parametri!$B$34:$B$38,0)),0))</f>
        <v/>
      </c>
      <c r="G384" s="32" t="str">
        <f aca="false">IF(E384="","",E384*F384)</f>
        <v/>
      </c>
      <c r="H384" s="32" t="str">
        <f aca="false">IF(E384="","",IF(Parametri!$C$6="Forfettario",G384*Parametri!$C$11,0))</f>
        <v/>
      </c>
      <c r="I384" s="32" t="str">
        <f aca="false">IF(E384="","",E384-G384-H384)</f>
        <v/>
      </c>
      <c r="J384" s="30"/>
    </row>
    <row r="385" customFormat="false" ht="15" hidden="false" customHeight="false" outlineLevel="0" collapsed="false">
      <c r="A385" s="28"/>
      <c r="B385" s="29"/>
      <c r="C385" s="17"/>
      <c r="D385" s="17"/>
      <c r="E385" s="30"/>
      <c r="F385" s="31" t="str">
        <f aca="false">IF(C385="","",IFERROR(INDEX(Parametri!$C$34:$C$38,MATCH(C385,Parametri!$B$34:$B$38,0)),0))</f>
        <v/>
      </c>
      <c r="G385" s="32" t="str">
        <f aca="false">IF(E385="","",E385*F385)</f>
        <v/>
      </c>
      <c r="H385" s="32" t="str">
        <f aca="false">IF(E385="","",IF(Parametri!$C$6="Forfettario",G385*Parametri!$C$11,0))</f>
        <v/>
      </c>
      <c r="I385" s="32" t="str">
        <f aca="false">IF(E385="","",E385-G385-H385)</f>
        <v/>
      </c>
      <c r="J385" s="30"/>
    </row>
    <row r="386" customFormat="false" ht="15" hidden="false" customHeight="false" outlineLevel="0" collapsed="false">
      <c r="A386" s="28"/>
      <c r="B386" s="29"/>
      <c r="C386" s="17"/>
      <c r="D386" s="17"/>
      <c r="E386" s="30"/>
      <c r="F386" s="31" t="str">
        <f aca="false">IF(C386="","",IFERROR(INDEX(Parametri!$C$34:$C$38,MATCH(C386,Parametri!$B$34:$B$38,0)),0))</f>
        <v/>
      </c>
      <c r="G386" s="32" t="str">
        <f aca="false">IF(E386="","",E386*F386)</f>
        <v/>
      </c>
      <c r="H386" s="32" t="str">
        <f aca="false">IF(E386="","",IF(Parametri!$C$6="Forfettario",G386*Parametri!$C$11,0))</f>
        <v/>
      </c>
      <c r="I386" s="32" t="str">
        <f aca="false">IF(E386="","",E386-G386-H386)</f>
        <v/>
      </c>
      <c r="J386" s="30"/>
    </row>
    <row r="387" customFormat="false" ht="15" hidden="false" customHeight="false" outlineLevel="0" collapsed="false">
      <c r="A387" s="28"/>
      <c r="B387" s="29"/>
      <c r="C387" s="17"/>
      <c r="D387" s="17"/>
      <c r="E387" s="30"/>
      <c r="F387" s="31" t="str">
        <f aca="false">IF(C387="","",IFERROR(INDEX(Parametri!$C$34:$C$38,MATCH(C387,Parametri!$B$34:$B$38,0)),0))</f>
        <v/>
      </c>
      <c r="G387" s="32" t="str">
        <f aca="false">IF(E387="","",E387*F387)</f>
        <v/>
      </c>
      <c r="H387" s="32" t="str">
        <f aca="false">IF(E387="","",IF(Parametri!$C$6="Forfettario",G387*Parametri!$C$11,0))</f>
        <v/>
      </c>
      <c r="I387" s="32" t="str">
        <f aca="false">IF(E387="","",E387-G387-H387)</f>
        <v/>
      </c>
      <c r="J387" s="30"/>
    </row>
    <row r="388" customFormat="false" ht="15" hidden="false" customHeight="false" outlineLevel="0" collapsed="false">
      <c r="A388" s="28"/>
      <c r="B388" s="29"/>
      <c r="C388" s="17"/>
      <c r="D388" s="17"/>
      <c r="E388" s="30"/>
      <c r="F388" s="31" t="str">
        <f aca="false">IF(C388="","",IFERROR(INDEX(Parametri!$C$34:$C$38,MATCH(C388,Parametri!$B$34:$B$38,0)),0))</f>
        <v/>
      </c>
      <c r="G388" s="32" t="str">
        <f aca="false">IF(E388="","",E388*F388)</f>
        <v/>
      </c>
      <c r="H388" s="32" t="str">
        <f aca="false">IF(E388="","",IF(Parametri!$C$6="Forfettario",G388*Parametri!$C$11,0))</f>
        <v/>
      </c>
      <c r="I388" s="32" t="str">
        <f aca="false">IF(E388="","",E388-G388-H388)</f>
        <v/>
      </c>
      <c r="J388" s="30"/>
    </row>
    <row r="389" customFormat="false" ht="15" hidden="false" customHeight="false" outlineLevel="0" collapsed="false">
      <c r="A389" s="28"/>
      <c r="B389" s="29"/>
      <c r="C389" s="17"/>
      <c r="D389" s="17"/>
      <c r="E389" s="30"/>
      <c r="F389" s="31" t="str">
        <f aca="false">IF(C389="","",IFERROR(INDEX(Parametri!$C$34:$C$38,MATCH(C389,Parametri!$B$34:$B$38,0)),0))</f>
        <v/>
      </c>
      <c r="G389" s="32" t="str">
        <f aca="false">IF(E389="","",E389*F389)</f>
        <v/>
      </c>
      <c r="H389" s="32" t="str">
        <f aca="false">IF(E389="","",IF(Parametri!$C$6="Forfettario",G389*Parametri!$C$11,0))</f>
        <v/>
      </c>
      <c r="I389" s="32" t="str">
        <f aca="false">IF(E389="","",E389-G389-H389)</f>
        <v/>
      </c>
      <c r="J389" s="30"/>
    </row>
    <row r="390" customFormat="false" ht="15" hidden="false" customHeight="false" outlineLevel="0" collapsed="false">
      <c r="A390" s="28"/>
      <c r="B390" s="29"/>
      <c r="C390" s="17"/>
      <c r="D390" s="17"/>
      <c r="E390" s="30"/>
      <c r="F390" s="31" t="str">
        <f aca="false">IF(C390="","",IFERROR(INDEX(Parametri!$C$34:$C$38,MATCH(C390,Parametri!$B$34:$B$38,0)),0))</f>
        <v/>
      </c>
      <c r="G390" s="32" t="str">
        <f aca="false">IF(E390="","",E390*F390)</f>
        <v/>
      </c>
      <c r="H390" s="32" t="str">
        <f aca="false">IF(E390="","",IF(Parametri!$C$6="Forfettario",G390*Parametri!$C$11,0))</f>
        <v/>
      </c>
      <c r="I390" s="32" t="str">
        <f aca="false">IF(E390="","",E390-G390-H390)</f>
        <v/>
      </c>
      <c r="J390" s="30"/>
    </row>
    <row r="391" customFormat="false" ht="15" hidden="false" customHeight="false" outlineLevel="0" collapsed="false">
      <c r="A391" s="28"/>
      <c r="B391" s="29"/>
      <c r="C391" s="17"/>
      <c r="D391" s="17"/>
      <c r="E391" s="30"/>
      <c r="F391" s="31" t="str">
        <f aca="false">IF(C391="","",IFERROR(INDEX(Parametri!$C$34:$C$38,MATCH(C391,Parametri!$B$34:$B$38,0)),0))</f>
        <v/>
      </c>
      <c r="G391" s="32" t="str">
        <f aca="false">IF(E391="","",E391*F391)</f>
        <v/>
      </c>
      <c r="H391" s="32" t="str">
        <f aca="false">IF(E391="","",IF(Parametri!$C$6="Forfettario",G391*Parametri!$C$11,0))</f>
        <v/>
      </c>
      <c r="I391" s="32" t="str">
        <f aca="false">IF(E391="","",E391-G391-H391)</f>
        <v/>
      </c>
      <c r="J391" s="30"/>
    </row>
    <row r="392" customFormat="false" ht="15" hidden="false" customHeight="false" outlineLevel="0" collapsed="false">
      <c r="A392" s="28"/>
      <c r="B392" s="29"/>
      <c r="C392" s="17"/>
      <c r="D392" s="17"/>
      <c r="E392" s="30"/>
      <c r="F392" s="31" t="str">
        <f aca="false">IF(C392="","",IFERROR(INDEX(Parametri!$C$34:$C$38,MATCH(C392,Parametri!$B$34:$B$38,0)),0))</f>
        <v/>
      </c>
      <c r="G392" s="32" t="str">
        <f aca="false">IF(E392="","",E392*F392)</f>
        <v/>
      </c>
      <c r="H392" s="32" t="str">
        <f aca="false">IF(E392="","",IF(Parametri!$C$6="Forfettario",G392*Parametri!$C$11,0))</f>
        <v/>
      </c>
      <c r="I392" s="32" t="str">
        <f aca="false">IF(E392="","",E392-G392-H392)</f>
        <v/>
      </c>
      <c r="J392" s="30"/>
    </row>
    <row r="393" customFormat="false" ht="15" hidden="false" customHeight="false" outlineLevel="0" collapsed="false">
      <c r="A393" s="28"/>
      <c r="B393" s="29"/>
      <c r="C393" s="17"/>
      <c r="D393" s="17"/>
      <c r="E393" s="30"/>
      <c r="F393" s="31" t="str">
        <f aca="false">IF(C393="","",IFERROR(INDEX(Parametri!$C$34:$C$38,MATCH(C393,Parametri!$B$34:$B$38,0)),0))</f>
        <v/>
      </c>
      <c r="G393" s="32" t="str">
        <f aca="false">IF(E393="","",E393*F393)</f>
        <v/>
      </c>
      <c r="H393" s="32" t="str">
        <f aca="false">IF(E393="","",IF(Parametri!$C$6="Forfettario",G393*Parametri!$C$11,0))</f>
        <v/>
      </c>
      <c r="I393" s="32" t="str">
        <f aca="false">IF(E393="","",E393-G393-H393)</f>
        <v/>
      </c>
      <c r="J393" s="30"/>
    </row>
    <row r="394" customFormat="false" ht="15" hidden="false" customHeight="false" outlineLevel="0" collapsed="false">
      <c r="A394" s="28"/>
      <c r="B394" s="29"/>
      <c r="C394" s="17"/>
      <c r="D394" s="17"/>
      <c r="E394" s="30"/>
      <c r="F394" s="31" t="str">
        <f aca="false">IF(C394="","",IFERROR(INDEX(Parametri!$C$34:$C$38,MATCH(C394,Parametri!$B$34:$B$38,0)),0))</f>
        <v/>
      </c>
      <c r="G394" s="32" t="str">
        <f aca="false">IF(E394="","",E394*F394)</f>
        <v/>
      </c>
      <c r="H394" s="32" t="str">
        <f aca="false">IF(E394="","",IF(Parametri!$C$6="Forfettario",G394*Parametri!$C$11,0))</f>
        <v/>
      </c>
      <c r="I394" s="32" t="str">
        <f aca="false">IF(E394="","",E394-G394-H394)</f>
        <v/>
      </c>
      <c r="J394" s="30"/>
    </row>
    <row r="395" customFormat="false" ht="15" hidden="false" customHeight="false" outlineLevel="0" collapsed="false">
      <c r="A395" s="28"/>
      <c r="B395" s="29"/>
      <c r="C395" s="17"/>
      <c r="D395" s="17"/>
      <c r="E395" s="30"/>
      <c r="F395" s="31" t="str">
        <f aca="false">IF(C395="","",IFERROR(INDEX(Parametri!$C$34:$C$38,MATCH(C395,Parametri!$B$34:$B$38,0)),0))</f>
        <v/>
      </c>
      <c r="G395" s="32" t="str">
        <f aca="false">IF(E395="","",E395*F395)</f>
        <v/>
      </c>
      <c r="H395" s="32" t="str">
        <f aca="false">IF(E395="","",IF(Parametri!$C$6="Forfettario",G395*Parametri!$C$11,0))</f>
        <v/>
      </c>
      <c r="I395" s="32" t="str">
        <f aca="false">IF(E395="","",E395-G395-H395)</f>
        <v/>
      </c>
      <c r="J395" s="30"/>
    </row>
    <row r="396" customFormat="false" ht="15" hidden="false" customHeight="false" outlineLevel="0" collapsed="false">
      <c r="A396" s="28"/>
      <c r="B396" s="29"/>
      <c r="C396" s="17"/>
      <c r="D396" s="17"/>
      <c r="E396" s="30"/>
      <c r="F396" s="31" t="str">
        <f aca="false">IF(C396="","",IFERROR(INDEX(Parametri!$C$34:$C$38,MATCH(C396,Parametri!$B$34:$B$38,0)),0))</f>
        <v/>
      </c>
      <c r="G396" s="32" t="str">
        <f aca="false">IF(E396="","",E396*F396)</f>
        <v/>
      </c>
      <c r="H396" s="32" t="str">
        <f aca="false">IF(E396="","",IF(Parametri!$C$6="Forfettario",G396*Parametri!$C$11,0))</f>
        <v/>
      </c>
      <c r="I396" s="32" t="str">
        <f aca="false">IF(E396="","",E396-G396-H396)</f>
        <v/>
      </c>
      <c r="J396" s="30"/>
    </row>
    <row r="397" customFormat="false" ht="15" hidden="false" customHeight="false" outlineLevel="0" collapsed="false">
      <c r="A397" s="28"/>
      <c r="B397" s="29"/>
      <c r="C397" s="17"/>
      <c r="D397" s="17"/>
      <c r="E397" s="30"/>
      <c r="F397" s="31" t="str">
        <f aca="false">IF(C397="","",IFERROR(INDEX(Parametri!$C$34:$C$38,MATCH(C397,Parametri!$B$34:$B$38,0)),0))</f>
        <v/>
      </c>
      <c r="G397" s="32" t="str">
        <f aca="false">IF(E397="","",E397*F397)</f>
        <v/>
      </c>
      <c r="H397" s="32" t="str">
        <f aca="false">IF(E397="","",IF(Parametri!$C$6="Forfettario",G397*Parametri!$C$11,0))</f>
        <v/>
      </c>
      <c r="I397" s="32" t="str">
        <f aca="false">IF(E397="","",E397-G397-H397)</f>
        <v/>
      </c>
      <c r="J397" s="30"/>
    </row>
    <row r="398" customFormat="false" ht="15" hidden="false" customHeight="false" outlineLevel="0" collapsed="false">
      <c r="A398" s="28"/>
      <c r="B398" s="29"/>
      <c r="C398" s="17"/>
      <c r="D398" s="17"/>
      <c r="E398" s="30"/>
      <c r="F398" s="31" t="str">
        <f aca="false">IF(C398="","",IFERROR(INDEX(Parametri!$C$34:$C$38,MATCH(C398,Parametri!$B$34:$B$38,0)),0))</f>
        <v/>
      </c>
      <c r="G398" s="32" t="str">
        <f aca="false">IF(E398="","",E398*F398)</f>
        <v/>
      </c>
      <c r="H398" s="32" t="str">
        <f aca="false">IF(E398="","",IF(Parametri!$C$6="Forfettario",G398*Parametri!$C$11,0))</f>
        <v/>
      </c>
      <c r="I398" s="32" t="str">
        <f aca="false">IF(E398="","",E398-G398-H398)</f>
        <v/>
      </c>
      <c r="J398" s="30"/>
    </row>
    <row r="399" customFormat="false" ht="15" hidden="false" customHeight="false" outlineLevel="0" collapsed="false">
      <c r="A399" s="28"/>
      <c r="B399" s="29"/>
      <c r="C399" s="17"/>
      <c r="D399" s="17"/>
      <c r="E399" s="30"/>
      <c r="F399" s="31" t="str">
        <f aca="false">IF(C399="","",IFERROR(INDEX(Parametri!$C$34:$C$38,MATCH(C399,Parametri!$B$34:$B$38,0)),0))</f>
        <v/>
      </c>
      <c r="G399" s="32" t="str">
        <f aca="false">IF(E399="","",E399*F399)</f>
        <v/>
      </c>
      <c r="H399" s="32" t="str">
        <f aca="false">IF(E399="","",IF(Parametri!$C$6="Forfettario",G399*Parametri!$C$11,0))</f>
        <v/>
      </c>
      <c r="I399" s="32" t="str">
        <f aca="false">IF(E399="","",E399-G399-H399)</f>
        <v/>
      </c>
      <c r="J399" s="30"/>
    </row>
    <row r="400" customFormat="false" ht="15" hidden="false" customHeight="false" outlineLevel="0" collapsed="false">
      <c r="A400" s="28"/>
      <c r="B400" s="29"/>
      <c r="C400" s="17"/>
      <c r="D400" s="17"/>
      <c r="E400" s="30"/>
      <c r="F400" s="31" t="str">
        <f aca="false">IF(C400="","",IFERROR(INDEX(Parametri!$C$34:$C$38,MATCH(C400,Parametri!$B$34:$B$38,0)),0))</f>
        <v/>
      </c>
      <c r="G400" s="32" t="str">
        <f aca="false">IF(E400="","",E400*F400)</f>
        <v/>
      </c>
      <c r="H400" s="32" t="str">
        <f aca="false">IF(E400="","",IF(Parametri!$C$6="Forfettario",G400*Parametri!$C$11,0))</f>
        <v/>
      </c>
      <c r="I400" s="32" t="str">
        <f aca="false">IF(E400="","",E400-G400-H400)</f>
        <v/>
      </c>
      <c r="J400" s="30"/>
    </row>
    <row r="401" customFormat="false" ht="15" hidden="false" customHeight="false" outlineLevel="0" collapsed="false">
      <c r="A401" s="28"/>
      <c r="B401" s="29"/>
      <c r="C401" s="17"/>
      <c r="D401" s="17"/>
      <c r="E401" s="30"/>
      <c r="F401" s="31" t="str">
        <f aca="false">IF(C401="","",IFERROR(INDEX(Parametri!$C$34:$C$38,MATCH(C401,Parametri!$B$34:$B$38,0)),0))</f>
        <v/>
      </c>
      <c r="G401" s="32" t="str">
        <f aca="false">IF(E401="","",E401*F401)</f>
        <v/>
      </c>
      <c r="H401" s="32" t="str">
        <f aca="false">IF(E401="","",IF(Parametri!$C$6="Forfettario",G401*Parametri!$C$11,0))</f>
        <v/>
      </c>
      <c r="I401" s="32" t="str">
        <f aca="false">IF(E401="","",E401-G401-H401)</f>
        <v/>
      </c>
      <c r="J401" s="30"/>
    </row>
    <row r="402" customFormat="false" ht="15" hidden="false" customHeight="false" outlineLevel="0" collapsed="false">
      <c r="A402" s="28"/>
      <c r="B402" s="29"/>
      <c r="C402" s="17"/>
      <c r="D402" s="17"/>
      <c r="E402" s="30"/>
      <c r="F402" s="31" t="str">
        <f aca="false">IF(C402="","",IFERROR(INDEX(Parametri!$C$34:$C$38,MATCH(C402,Parametri!$B$34:$B$38,0)),0))</f>
        <v/>
      </c>
      <c r="G402" s="32" t="str">
        <f aca="false">IF(E402="","",E402*F402)</f>
        <v/>
      </c>
      <c r="H402" s="32" t="str">
        <f aca="false">IF(E402="","",IF(Parametri!$C$6="Forfettario",G402*Parametri!$C$11,0))</f>
        <v/>
      </c>
      <c r="I402" s="32" t="str">
        <f aca="false">IF(E402="","",E402-G402-H402)</f>
        <v/>
      </c>
      <c r="J402" s="30"/>
    </row>
    <row r="403" customFormat="false" ht="15" hidden="false" customHeight="false" outlineLevel="0" collapsed="false">
      <c r="A403" s="28"/>
      <c r="B403" s="29"/>
      <c r="C403" s="17"/>
      <c r="D403" s="17"/>
      <c r="E403" s="30"/>
      <c r="F403" s="31" t="str">
        <f aca="false">IF(C403="","",IFERROR(INDEX(Parametri!$C$34:$C$38,MATCH(C403,Parametri!$B$34:$B$38,0)),0))</f>
        <v/>
      </c>
      <c r="G403" s="32" t="str">
        <f aca="false">IF(E403="","",E403*F403)</f>
        <v/>
      </c>
      <c r="H403" s="32" t="str">
        <f aca="false">IF(E403="","",IF(Parametri!$C$6="Forfettario",G403*Parametri!$C$11,0))</f>
        <v/>
      </c>
      <c r="I403" s="32" t="str">
        <f aca="false">IF(E403="","",E403-G403-H403)</f>
        <v/>
      </c>
      <c r="J403" s="30"/>
    </row>
    <row r="404" customFormat="false" ht="15" hidden="false" customHeight="false" outlineLevel="0" collapsed="false">
      <c r="A404" s="28"/>
      <c r="B404" s="29"/>
      <c r="C404" s="17"/>
      <c r="D404" s="17"/>
      <c r="E404" s="30"/>
      <c r="F404" s="31" t="str">
        <f aca="false">IF(C404="","",IFERROR(INDEX(Parametri!$C$34:$C$38,MATCH(C404,Parametri!$B$34:$B$38,0)),0))</f>
        <v/>
      </c>
      <c r="G404" s="32" t="str">
        <f aca="false">IF(E404="","",E404*F404)</f>
        <v/>
      </c>
      <c r="H404" s="32" t="str">
        <f aca="false">IF(E404="","",IF(Parametri!$C$6="Forfettario",G404*Parametri!$C$11,0))</f>
        <v/>
      </c>
      <c r="I404" s="32" t="str">
        <f aca="false">IF(E404="","",E404-G404-H404)</f>
        <v/>
      </c>
      <c r="J404" s="30"/>
    </row>
    <row r="405" customFormat="false" ht="15" hidden="false" customHeight="false" outlineLevel="0" collapsed="false">
      <c r="A405" s="28"/>
      <c r="B405" s="29"/>
      <c r="C405" s="17"/>
      <c r="D405" s="17"/>
      <c r="E405" s="30"/>
      <c r="F405" s="31" t="str">
        <f aca="false">IF(C405="","",IFERROR(INDEX(Parametri!$C$34:$C$38,MATCH(C405,Parametri!$B$34:$B$38,0)),0))</f>
        <v/>
      </c>
      <c r="G405" s="32" t="str">
        <f aca="false">IF(E405="","",E405*F405)</f>
        <v/>
      </c>
      <c r="H405" s="32" t="str">
        <f aca="false">IF(E405="","",IF(Parametri!$C$6="Forfettario",G405*Parametri!$C$11,0))</f>
        <v/>
      </c>
      <c r="I405" s="32" t="str">
        <f aca="false">IF(E405="","",E405-G405-H405)</f>
        <v/>
      </c>
      <c r="J405" s="30"/>
    </row>
    <row r="406" customFormat="false" ht="15" hidden="false" customHeight="false" outlineLevel="0" collapsed="false">
      <c r="A406" s="28"/>
      <c r="B406" s="29"/>
      <c r="C406" s="17"/>
      <c r="D406" s="17"/>
      <c r="E406" s="30"/>
      <c r="F406" s="31" t="str">
        <f aca="false">IF(C406="","",IFERROR(INDEX(Parametri!$C$34:$C$38,MATCH(C406,Parametri!$B$34:$B$38,0)),0))</f>
        <v/>
      </c>
      <c r="G406" s="32" t="str">
        <f aca="false">IF(E406="","",E406*F406)</f>
        <v/>
      </c>
      <c r="H406" s="32" t="str">
        <f aca="false">IF(E406="","",IF(Parametri!$C$6="Forfettario",G406*Parametri!$C$11,0))</f>
        <v/>
      </c>
      <c r="I406" s="32" t="str">
        <f aca="false">IF(E406="","",E406-G406-H406)</f>
        <v/>
      </c>
      <c r="J406" s="30"/>
    </row>
    <row r="407" customFormat="false" ht="15" hidden="false" customHeight="false" outlineLevel="0" collapsed="false">
      <c r="A407" s="28"/>
      <c r="B407" s="29"/>
      <c r="C407" s="17"/>
      <c r="D407" s="17"/>
      <c r="E407" s="30"/>
      <c r="F407" s="31" t="str">
        <f aca="false">IF(C407="","",IFERROR(INDEX(Parametri!$C$34:$C$38,MATCH(C407,Parametri!$B$34:$B$38,0)),0))</f>
        <v/>
      </c>
      <c r="G407" s="32" t="str">
        <f aca="false">IF(E407="","",E407*F407)</f>
        <v/>
      </c>
      <c r="H407" s="32" t="str">
        <f aca="false">IF(E407="","",IF(Parametri!$C$6="Forfettario",G407*Parametri!$C$11,0))</f>
        <v/>
      </c>
      <c r="I407" s="32" t="str">
        <f aca="false">IF(E407="","",E407-G407-H407)</f>
        <v/>
      </c>
      <c r="J407" s="30"/>
    </row>
    <row r="408" customFormat="false" ht="15" hidden="false" customHeight="false" outlineLevel="0" collapsed="false">
      <c r="A408" s="28"/>
      <c r="B408" s="29"/>
      <c r="C408" s="17"/>
      <c r="D408" s="17"/>
      <c r="E408" s="30"/>
      <c r="F408" s="31" t="str">
        <f aca="false">IF(C408="","",IFERROR(INDEX(Parametri!$C$34:$C$38,MATCH(C408,Parametri!$B$34:$B$38,0)),0))</f>
        <v/>
      </c>
      <c r="G408" s="32" t="str">
        <f aca="false">IF(E408="","",E408*F408)</f>
        <v/>
      </c>
      <c r="H408" s="32" t="str">
        <f aca="false">IF(E408="","",IF(Parametri!$C$6="Forfettario",G408*Parametri!$C$11,0))</f>
        <v/>
      </c>
      <c r="I408" s="32" t="str">
        <f aca="false">IF(E408="","",E408-G408-H408)</f>
        <v/>
      </c>
      <c r="J408" s="30"/>
    </row>
    <row r="409" customFormat="false" ht="15" hidden="false" customHeight="false" outlineLevel="0" collapsed="false">
      <c r="A409" s="28"/>
      <c r="B409" s="29"/>
      <c r="C409" s="17"/>
      <c r="D409" s="17"/>
      <c r="E409" s="30"/>
      <c r="F409" s="31" t="str">
        <f aca="false">IF(C409="","",IFERROR(INDEX(Parametri!$C$34:$C$38,MATCH(C409,Parametri!$B$34:$B$38,0)),0))</f>
        <v/>
      </c>
      <c r="G409" s="32" t="str">
        <f aca="false">IF(E409="","",E409*F409)</f>
        <v/>
      </c>
      <c r="H409" s="32" t="str">
        <f aca="false">IF(E409="","",IF(Parametri!$C$6="Forfettario",G409*Parametri!$C$11,0))</f>
        <v/>
      </c>
      <c r="I409" s="32" t="str">
        <f aca="false">IF(E409="","",E409-G409-H409)</f>
        <v/>
      </c>
      <c r="J409" s="30"/>
    </row>
    <row r="410" customFormat="false" ht="15" hidden="false" customHeight="false" outlineLevel="0" collapsed="false">
      <c r="A410" s="28"/>
      <c r="B410" s="29"/>
      <c r="C410" s="17"/>
      <c r="D410" s="17"/>
      <c r="E410" s="30"/>
      <c r="F410" s="31" t="str">
        <f aca="false">IF(C410="","",IFERROR(INDEX(Parametri!$C$34:$C$38,MATCH(C410,Parametri!$B$34:$B$38,0)),0))</f>
        <v/>
      </c>
      <c r="G410" s="32" t="str">
        <f aca="false">IF(E410="","",E410*F410)</f>
        <v/>
      </c>
      <c r="H410" s="32" t="str">
        <f aca="false">IF(E410="","",IF(Parametri!$C$6="Forfettario",G410*Parametri!$C$11,0))</f>
        <v/>
      </c>
      <c r="I410" s="32" t="str">
        <f aca="false">IF(E410="","",E410-G410-H410)</f>
        <v/>
      </c>
      <c r="J410" s="30"/>
    </row>
    <row r="411" customFormat="false" ht="15" hidden="false" customHeight="false" outlineLevel="0" collapsed="false">
      <c r="A411" s="28"/>
      <c r="B411" s="29"/>
      <c r="C411" s="17"/>
      <c r="D411" s="17"/>
      <c r="E411" s="30"/>
      <c r="F411" s="31" t="str">
        <f aca="false">IF(C411="","",IFERROR(INDEX(Parametri!$C$34:$C$38,MATCH(C411,Parametri!$B$34:$B$38,0)),0))</f>
        <v/>
      </c>
      <c r="G411" s="32" t="str">
        <f aca="false">IF(E411="","",E411*F411)</f>
        <v/>
      </c>
      <c r="H411" s="32" t="str">
        <f aca="false">IF(E411="","",IF(Parametri!$C$6="Forfettario",G411*Parametri!$C$11,0))</f>
        <v/>
      </c>
      <c r="I411" s="32" t="str">
        <f aca="false">IF(E411="","",E411-G411-H411)</f>
        <v/>
      </c>
      <c r="J411" s="30"/>
    </row>
    <row r="412" customFormat="false" ht="15" hidden="false" customHeight="false" outlineLevel="0" collapsed="false">
      <c r="A412" s="28"/>
      <c r="B412" s="29"/>
      <c r="C412" s="17"/>
      <c r="D412" s="17"/>
      <c r="E412" s="30"/>
      <c r="F412" s="31" t="str">
        <f aca="false">IF(C412="","",IFERROR(INDEX(Parametri!$C$34:$C$38,MATCH(C412,Parametri!$B$34:$B$38,0)),0))</f>
        <v/>
      </c>
      <c r="G412" s="32" t="str">
        <f aca="false">IF(E412="","",E412*F412)</f>
        <v/>
      </c>
      <c r="H412" s="32" t="str">
        <f aca="false">IF(E412="","",IF(Parametri!$C$6="Forfettario",G412*Parametri!$C$11,0))</f>
        <v/>
      </c>
      <c r="I412" s="32" t="str">
        <f aca="false">IF(E412="","",E412-G412-H412)</f>
        <v/>
      </c>
      <c r="J412" s="30"/>
    </row>
    <row r="413" customFormat="false" ht="15" hidden="false" customHeight="false" outlineLevel="0" collapsed="false">
      <c r="A413" s="28"/>
      <c r="B413" s="29"/>
      <c r="C413" s="17"/>
      <c r="D413" s="17"/>
      <c r="E413" s="30"/>
      <c r="F413" s="31" t="str">
        <f aca="false">IF(C413="","",IFERROR(INDEX(Parametri!$C$34:$C$38,MATCH(C413,Parametri!$B$34:$B$38,0)),0))</f>
        <v/>
      </c>
      <c r="G413" s="32" t="str">
        <f aca="false">IF(E413="","",E413*F413)</f>
        <v/>
      </c>
      <c r="H413" s="32" t="str">
        <f aca="false">IF(E413="","",IF(Parametri!$C$6="Forfettario",G413*Parametri!$C$11,0))</f>
        <v/>
      </c>
      <c r="I413" s="32" t="str">
        <f aca="false">IF(E413="","",E413-G413-H413)</f>
        <v/>
      </c>
      <c r="J413" s="30"/>
    </row>
    <row r="414" customFormat="false" ht="15" hidden="false" customHeight="false" outlineLevel="0" collapsed="false">
      <c r="A414" s="28"/>
      <c r="B414" s="29"/>
      <c r="C414" s="17"/>
      <c r="D414" s="17"/>
      <c r="E414" s="30"/>
      <c r="F414" s="31" t="str">
        <f aca="false">IF(C414="","",IFERROR(INDEX(Parametri!$C$34:$C$38,MATCH(C414,Parametri!$B$34:$B$38,0)),0))</f>
        <v/>
      </c>
      <c r="G414" s="32" t="str">
        <f aca="false">IF(E414="","",E414*F414)</f>
        <v/>
      </c>
      <c r="H414" s="32" t="str">
        <f aca="false">IF(E414="","",IF(Parametri!$C$6="Forfettario",G414*Parametri!$C$11,0))</f>
        <v/>
      </c>
      <c r="I414" s="32" t="str">
        <f aca="false">IF(E414="","",E414-G414-H414)</f>
        <v/>
      </c>
      <c r="J414" s="30"/>
    </row>
    <row r="415" customFormat="false" ht="15" hidden="false" customHeight="false" outlineLevel="0" collapsed="false">
      <c r="A415" s="28"/>
      <c r="B415" s="29"/>
      <c r="C415" s="17"/>
      <c r="D415" s="17"/>
      <c r="E415" s="30"/>
      <c r="F415" s="31" t="str">
        <f aca="false">IF(C415="","",IFERROR(INDEX(Parametri!$C$34:$C$38,MATCH(C415,Parametri!$B$34:$B$38,0)),0))</f>
        <v/>
      </c>
      <c r="G415" s="32" t="str">
        <f aca="false">IF(E415="","",E415*F415)</f>
        <v/>
      </c>
      <c r="H415" s="32" t="str">
        <f aca="false">IF(E415="","",IF(Parametri!$C$6="Forfettario",G415*Parametri!$C$11,0))</f>
        <v/>
      </c>
      <c r="I415" s="32" t="str">
        <f aca="false">IF(E415="","",E415-G415-H415)</f>
        <v/>
      </c>
      <c r="J415" s="30"/>
    </row>
    <row r="416" customFormat="false" ht="15" hidden="false" customHeight="false" outlineLevel="0" collapsed="false">
      <c r="A416" s="28"/>
      <c r="B416" s="29"/>
      <c r="C416" s="17"/>
      <c r="D416" s="17"/>
      <c r="E416" s="30"/>
      <c r="F416" s="31" t="str">
        <f aca="false">IF(C416="","",IFERROR(INDEX(Parametri!$C$34:$C$38,MATCH(C416,Parametri!$B$34:$B$38,0)),0))</f>
        <v/>
      </c>
      <c r="G416" s="32" t="str">
        <f aca="false">IF(E416="","",E416*F416)</f>
        <v/>
      </c>
      <c r="H416" s="32" t="str">
        <f aca="false">IF(E416="","",IF(Parametri!$C$6="Forfettario",G416*Parametri!$C$11,0))</f>
        <v/>
      </c>
      <c r="I416" s="32" t="str">
        <f aca="false">IF(E416="","",E416-G416-H416)</f>
        <v/>
      </c>
      <c r="J416" s="30"/>
    </row>
    <row r="417" customFormat="false" ht="15" hidden="false" customHeight="false" outlineLevel="0" collapsed="false">
      <c r="A417" s="28"/>
      <c r="B417" s="29"/>
      <c r="C417" s="17"/>
      <c r="D417" s="17"/>
      <c r="E417" s="30"/>
      <c r="F417" s="31" t="str">
        <f aca="false">IF(C417="","",IFERROR(INDEX(Parametri!$C$34:$C$38,MATCH(C417,Parametri!$B$34:$B$38,0)),0))</f>
        <v/>
      </c>
      <c r="G417" s="32" t="str">
        <f aca="false">IF(E417="","",E417*F417)</f>
        <v/>
      </c>
      <c r="H417" s="32" t="str">
        <f aca="false">IF(E417="","",IF(Parametri!$C$6="Forfettario",G417*Parametri!$C$11,0))</f>
        <v/>
      </c>
      <c r="I417" s="32" t="str">
        <f aca="false">IF(E417="","",E417-G417-H417)</f>
        <v/>
      </c>
      <c r="J417" s="30"/>
    </row>
    <row r="418" customFormat="false" ht="15" hidden="false" customHeight="false" outlineLevel="0" collapsed="false">
      <c r="A418" s="28"/>
      <c r="B418" s="29"/>
      <c r="C418" s="17"/>
      <c r="D418" s="17"/>
      <c r="E418" s="30"/>
      <c r="F418" s="31" t="str">
        <f aca="false">IF(C418="","",IFERROR(INDEX(Parametri!$C$34:$C$38,MATCH(C418,Parametri!$B$34:$B$38,0)),0))</f>
        <v/>
      </c>
      <c r="G418" s="32" t="str">
        <f aca="false">IF(E418="","",E418*F418)</f>
        <v/>
      </c>
      <c r="H418" s="32" t="str">
        <f aca="false">IF(E418="","",IF(Parametri!$C$6="Forfettario",G418*Parametri!$C$11,0))</f>
        <v/>
      </c>
      <c r="I418" s="32" t="str">
        <f aca="false">IF(E418="","",E418-G418-H418)</f>
        <v/>
      </c>
      <c r="J418" s="30"/>
    </row>
    <row r="419" customFormat="false" ht="15" hidden="false" customHeight="false" outlineLevel="0" collapsed="false">
      <c r="A419" s="28"/>
      <c r="B419" s="29"/>
      <c r="C419" s="17"/>
      <c r="D419" s="17"/>
      <c r="E419" s="30"/>
      <c r="F419" s="31" t="str">
        <f aca="false">IF(C419="","",IFERROR(INDEX(Parametri!$C$34:$C$38,MATCH(C419,Parametri!$B$34:$B$38,0)),0))</f>
        <v/>
      </c>
      <c r="G419" s="32" t="str">
        <f aca="false">IF(E419="","",E419*F419)</f>
        <v/>
      </c>
      <c r="H419" s="32" t="str">
        <f aca="false">IF(E419="","",IF(Parametri!$C$6="Forfettario",G419*Parametri!$C$11,0))</f>
        <v/>
      </c>
      <c r="I419" s="32" t="str">
        <f aca="false">IF(E419="","",E419-G419-H419)</f>
        <v/>
      </c>
      <c r="J419" s="30"/>
    </row>
    <row r="420" customFormat="false" ht="15" hidden="false" customHeight="false" outlineLevel="0" collapsed="false">
      <c r="A420" s="28"/>
      <c r="B420" s="29"/>
      <c r="C420" s="17"/>
      <c r="D420" s="17"/>
      <c r="E420" s="30"/>
      <c r="F420" s="31" t="str">
        <f aca="false">IF(C420="","",IFERROR(INDEX(Parametri!$C$34:$C$38,MATCH(C420,Parametri!$B$34:$B$38,0)),0))</f>
        <v/>
      </c>
      <c r="G420" s="32" t="str">
        <f aca="false">IF(E420="","",E420*F420)</f>
        <v/>
      </c>
      <c r="H420" s="32" t="str">
        <f aca="false">IF(E420="","",IF(Parametri!$C$6="Forfettario",G420*Parametri!$C$11,0))</f>
        <v/>
      </c>
      <c r="I420" s="32" t="str">
        <f aca="false">IF(E420="","",E420-G420-H420)</f>
        <v/>
      </c>
      <c r="J420" s="30"/>
    </row>
    <row r="421" customFormat="false" ht="15" hidden="false" customHeight="false" outlineLevel="0" collapsed="false">
      <c r="A421" s="28"/>
      <c r="B421" s="29"/>
      <c r="C421" s="17"/>
      <c r="D421" s="17"/>
      <c r="E421" s="30"/>
      <c r="F421" s="31" t="str">
        <f aca="false">IF(C421="","",IFERROR(INDEX(Parametri!$C$34:$C$38,MATCH(C421,Parametri!$B$34:$B$38,0)),0))</f>
        <v/>
      </c>
      <c r="G421" s="32" t="str">
        <f aca="false">IF(E421="","",E421*F421)</f>
        <v/>
      </c>
      <c r="H421" s="32" t="str">
        <f aca="false">IF(E421="","",IF(Parametri!$C$6="Forfettario",G421*Parametri!$C$11,0))</f>
        <v/>
      </c>
      <c r="I421" s="32" t="str">
        <f aca="false">IF(E421="","",E421-G421-H421)</f>
        <v/>
      </c>
      <c r="J421" s="30"/>
    </row>
    <row r="422" customFormat="false" ht="15" hidden="false" customHeight="false" outlineLevel="0" collapsed="false">
      <c r="A422" s="28"/>
      <c r="B422" s="29"/>
      <c r="C422" s="17"/>
      <c r="D422" s="17"/>
      <c r="E422" s="30"/>
      <c r="F422" s="31" t="str">
        <f aca="false">IF(C422="","",IFERROR(INDEX(Parametri!$C$34:$C$38,MATCH(C422,Parametri!$B$34:$B$38,0)),0))</f>
        <v/>
      </c>
      <c r="G422" s="32" t="str">
        <f aca="false">IF(E422="","",E422*F422)</f>
        <v/>
      </c>
      <c r="H422" s="32" t="str">
        <f aca="false">IF(E422="","",IF(Parametri!$C$6="Forfettario",G422*Parametri!$C$11,0))</f>
        <v/>
      </c>
      <c r="I422" s="32" t="str">
        <f aca="false">IF(E422="","",E422-G422-H422)</f>
        <v/>
      </c>
      <c r="J422" s="30"/>
    </row>
    <row r="423" customFormat="false" ht="15" hidden="false" customHeight="false" outlineLevel="0" collapsed="false">
      <c r="A423" s="28"/>
      <c r="B423" s="29"/>
      <c r="C423" s="17"/>
      <c r="D423" s="17"/>
      <c r="E423" s="30"/>
      <c r="F423" s="31" t="str">
        <f aca="false">IF(C423="","",IFERROR(INDEX(Parametri!$C$34:$C$38,MATCH(C423,Parametri!$B$34:$B$38,0)),0))</f>
        <v/>
      </c>
      <c r="G423" s="32" t="str">
        <f aca="false">IF(E423="","",E423*F423)</f>
        <v/>
      </c>
      <c r="H423" s="32" t="str">
        <f aca="false">IF(E423="","",IF(Parametri!$C$6="Forfettario",G423*Parametri!$C$11,0))</f>
        <v/>
      </c>
      <c r="I423" s="32" t="str">
        <f aca="false">IF(E423="","",E423-G423-H423)</f>
        <v/>
      </c>
      <c r="J423" s="30"/>
    </row>
    <row r="424" customFormat="false" ht="15" hidden="false" customHeight="false" outlineLevel="0" collapsed="false">
      <c r="A424" s="28"/>
      <c r="B424" s="29"/>
      <c r="C424" s="17"/>
      <c r="D424" s="17"/>
      <c r="E424" s="30"/>
      <c r="F424" s="31" t="str">
        <f aca="false">IF(C424="","",IFERROR(INDEX(Parametri!$C$34:$C$38,MATCH(C424,Parametri!$B$34:$B$38,0)),0))</f>
        <v/>
      </c>
      <c r="G424" s="32" t="str">
        <f aca="false">IF(E424="","",E424*F424)</f>
        <v/>
      </c>
      <c r="H424" s="32" t="str">
        <f aca="false">IF(E424="","",IF(Parametri!$C$6="Forfettario",G424*Parametri!$C$11,0))</f>
        <v/>
      </c>
      <c r="I424" s="32" t="str">
        <f aca="false">IF(E424="","",E424-G424-H424)</f>
        <v/>
      </c>
      <c r="J424" s="30"/>
    </row>
    <row r="425" customFormat="false" ht="15" hidden="false" customHeight="false" outlineLevel="0" collapsed="false">
      <c r="A425" s="28"/>
      <c r="B425" s="29"/>
      <c r="C425" s="17"/>
      <c r="D425" s="17"/>
      <c r="E425" s="30"/>
      <c r="F425" s="31" t="str">
        <f aca="false">IF(C425="","",IFERROR(INDEX(Parametri!$C$34:$C$38,MATCH(C425,Parametri!$B$34:$B$38,0)),0))</f>
        <v/>
      </c>
      <c r="G425" s="32" t="str">
        <f aca="false">IF(E425="","",E425*F425)</f>
        <v/>
      </c>
      <c r="H425" s="32" t="str">
        <f aca="false">IF(E425="","",IF(Parametri!$C$6="Forfettario",G425*Parametri!$C$11,0))</f>
        <v/>
      </c>
      <c r="I425" s="32" t="str">
        <f aca="false">IF(E425="","",E425-G425-H425)</f>
        <v/>
      </c>
      <c r="J425" s="30"/>
    </row>
    <row r="426" customFormat="false" ht="15" hidden="false" customHeight="false" outlineLevel="0" collapsed="false">
      <c r="A426" s="28"/>
      <c r="B426" s="29"/>
      <c r="C426" s="17"/>
      <c r="D426" s="17"/>
      <c r="E426" s="30"/>
      <c r="F426" s="31" t="str">
        <f aca="false">IF(C426="","",IFERROR(INDEX(Parametri!$C$34:$C$38,MATCH(C426,Parametri!$B$34:$B$38,0)),0))</f>
        <v/>
      </c>
      <c r="G426" s="32" t="str">
        <f aca="false">IF(E426="","",E426*F426)</f>
        <v/>
      </c>
      <c r="H426" s="32" t="str">
        <f aca="false">IF(E426="","",IF(Parametri!$C$6="Forfettario",G426*Parametri!$C$11,0))</f>
        <v/>
      </c>
      <c r="I426" s="32" t="str">
        <f aca="false">IF(E426="","",E426-G426-H426)</f>
        <v/>
      </c>
      <c r="J426" s="30"/>
    </row>
    <row r="427" customFormat="false" ht="15" hidden="false" customHeight="false" outlineLevel="0" collapsed="false">
      <c r="A427" s="28"/>
      <c r="B427" s="29"/>
      <c r="C427" s="17"/>
      <c r="D427" s="17"/>
      <c r="E427" s="30"/>
      <c r="F427" s="31" t="str">
        <f aca="false">IF(C427="","",IFERROR(INDEX(Parametri!$C$34:$C$38,MATCH(C427,Parametri!$B$34:$B$38,0)),0))</f>
        <v/>
      </c>
      <c r="G427" s="32" t="str">
        <f aca="false">IF(E427="","",E427*F427)</f>
        <v/>
      </c>
      <c r="H427" s="32" t="str">
        <f aca="false">IF(E427="","",IF(Parametri!$C$6="Forfettario",G427*Parametri!$C$11,0))</f>
        <v/>
      </c>
      <c r="I427" s="32" t="str">
        <f aca="false">IF(E427="","",E427-G427-H427)</f>
        <v/>
      </c>
      <c r="J427" s="30"/>
    </row>
    <row r="428" customFormat="false" ht="15" hidden="false" customHeight="false" outlineLevel="0" collapsed="false">
      <c r="A428" s="28"/>
      <c r="B428" s="29"/>
      <c r="C428" s="17"/>
      <c r="D428" s="17"/>
      <c r="E428" s="30"/>
      <c r="F428" s="31" t="str">
        <f aca="false">IF(C428="","",IFERROR(INDEX(Parametri!$C$34:$C$38,MATCH(C428,Parametri!$B$34:$B$38,0)),0))</f>
        <v/>
      </c>
      <c r="G428" s="32" t="str">
        <f aca="false">IF(E428="","",E428*F428)</f>
        <v/>
      </c>
      <c r="H428" s="32" t="str">
        <f aca="false">IF(E428="","",IF(Parametri!$C$6="Forfettario",G428*Parametri!$C$11,0))</f>
        <v/>
      </c>
      <c r="I428" s="32" t="str">
        <f aca="false">IF(E428="","",E428-G428-H428)</f>
        <v/>
      </c>
      <c r="J428" s="30"/>
    </row>
    <row r="429" customFormat="false" ht="15" hidden="false" customHeight="false" outlineLevel="0" collapsed="false">
      <c r="A429" s="28"/>
      <c r="B429" s="29"/>
      <c r="C429" s="17"/>
      <c r="D429" s="17"/>
      <c r="E429" s="30"/>
      <c r="F429" s="31" t="str">
        <f aca="false">IF(C429="","",IFERROR(INDEX(Parametri!$C$34:$C$38,MATCH(C429,Parametri!$B$34:$B$38,0)),0))</f>
        <v/>
      </c>
      <c r="G429" s="32" t="str">
        <f aca="false">IF(E429="","",E429*F429)</f>
        <v/>
      </c>
      <c r="H429" s="32" t="str">
        <f aca="false">IF(E429="","",IF(Parametri!$C$6="Forfettario",G429*Parametri!$C$11,0))</f>
        <v/>
      </c>
      <c r="I429" s="32" t="str">
        <f aca="false">IF(E429="","",E429-G429-H429)</f>
        <v/>
      </c>
      <c r="J429" s="30"/>
    </row>
    <row r="430" customFormat="false" ht="15" hidden="false" customHeight="false" outlineLevel="0" collapsed="false">
      <c r="A430" s="28"/>
      <c r="B430" s="29"/>
      <c r="C430" s="17"/>
      <c r="D430" s="17"/>
      <c r="E430" s="30"/>
      <c r="F430" s="31" t="str">
        <f aca="false">IF(C430="","",IFERROR(INDEX(Parametri!$C$34:$C$38,MATCH(C430,Parametri!$B$34:$B$38,0)),0))</f>
        <v/>
      </c>
      <c r="G430" s="32" t="str">
        <f aca="false">IF(E430="","",E430*F430)</f>
        <v/>
      </c>
      <c r="H430" s="32" t="str">
        <f aca="false">IF(E430="","",IF(Parametri!$C$6="Forfettario",G430*Parametri!$C$11,0))</f>
        <v/>
      </c>
      <c r="I430" s="32" t="str">
        <f aca="false">IF(E430="","",E430-G430-H430)</f>
        <v/>
      </c>
      <c r="J430" s="30"/>
    </row>
    <row r="431" customFormat="false" ht="15" hidden="false" customHeight="false" outlineLevel="0" collapsed="false">
      <c r="A431" s="28"/>
      <c r="B431" s="29"/>
      <c r="C431" s="17"/>
      <c r="D431" s="17"/>
      <c r="E431" s="30"/>
      <c r="F431" s="31" t="str">
        <f aca="false">IF(C431="","",IFERROR(INDEX(Parametri!$C$34:$C$38,MATCH(C431,Parametri!$B$34:$B$38,0)),0))</f>
        <v/>
      </c>
      <c r="G431" s="32" t="str">
        <f aca="false">IF(E431="","",E431*F431)</f>
        <v/>
      </c>
      <c r="H431" s="32" t="str">
        <f aca="false">IF(E431="","",IF(Parametri!$C$6="Forfettario",G431*Parametri!$C$11,0))</f>
        <v/>
      </c>
      <c r="I431" s="32" t="str">
        <f aca="false">IF(E431="","",E431-G431-H431)</f>
        <v/>
      </c>
      <c r="J431" s="30"/>
    </row>
    <row r="432" customFormat="false" ht="15" hidden="false" customHeight="false" outlineLevel="0" collapsed="false">
      <c r="A432" s="28"/>
      <c r="B432" s="29"/>
      <c r="C432" s="17"/>
      <c r="D432" s="17"/>
      <c r="E432" s="30"/>
      <c r="F432" s="31" t="str">
        <f aca="false">IF(C432="","",IFERROR(INDEX(Parametri!$C$34:$C$38,MATCH(C432,Parametri!$B$34:$B$38,0)),0))</f>
        <v/>
      </c>
      <c r="G432" s="32" t="str">
        <f aca="false">IF(E432="","",E432*F432)</f>
        <v/>
      </c>
      <c r="H432" s="32" t="str">
        <f aca="false">IF(E432="","",IF(Parametri!$C$6="Forfettario",G432*Parametri!$C$11,0))</f>
        <v/>
      </c>
      <c r="I432" s="32" t="str">
        <f aca="false">IF(E432="","",E432-G432-H432)</f>
        <v/>
      </c>
      <c r="J432" s="30"/>
    </row>
    <row r="433" customFormat="false" ht="15" hidden="false" customHeight="false" outlineLevel="0" collapsed="false">
      <c r="A433" s="28"/>
      <c r="B433" s="29"/>
      <c r="C433" s="17"/>
      <c r="D433" s="17"/>
      <c r="E433" s="30"/>
      <c r="F433" s="31" t="str">
        <f aca="false">IF(C433="","",IFERROR(INDEX(Parametri!$C$34:$C$38,MATCH(C433,Parametri!$B$34:$B$38,0)),0))</f>
        <v/>
      </c>
      <c r="G433" s="32" t="str">
        <f aca="false">IF(E433="","",E433*F433)</f>
        <v/>
      </c>
      <c r="H433" s="32" t="str">
        <f aca="false">IF(E433="","",IF(Parametri!$C$6="Forfettario",G433*Parametri!$C$11,0))</f>
        <v/>
      </c>
      <c r="I433" s="32" t="str">
        <f aca="false">IF(E433="","",E433-G433-H433)</f>
        <v/>
      </c>
      <c r="J433" s="30"/>
    </row>
    <row r="434" customFormat="false" ht="15" hidden="false" customHeight="false" outlineLevel="0" collapsed="false">
      <c r="A434" s="28"/>
      <c r="B434" s="29"/>
      <c r="C434" s="17"/>
      <c r="D434" s="17"/>
      <c r="E434" s="30"/>
      <c r="F434" s="31" t="str">
        <f aca="false">IF(C434="","",IFERROR(INDEX(Parametri!$C$34:$C$38,MATCH(C434,Parametri!$B$34:$B$38,0)),0))</f>
        <v/>
      </c>
      <c r="G434" s="32" t="str">
        <f aca="false">IF(E434="","",E434*F434)</f>
        <v/>
      </c>
      <c r="H434" s="32" t="str">
        <f aca="false">IF(E434="","",IF(Parametri!$C$6="Forfettario",G434*Parametri!$C$11,0))</f>
        <v/>
      </c>
      <c r="I434" s="32" t="str">
        <f aca="false">IF(E434="","",E434-G434-H434)</f>
        <v/>
      </c>
      <c r="J434" s="30"/>
    </row>
    <row r="435" customFormat="false" ht="15" hidden="false" customHeight="false" outlineLevel="0" collapsed="false">
      <c r="A435" s="28"/>
      <c r="B435" s="29"/>
      <c r="C435" s="17"/>
      <c r="D435" s="17"/>
      <c r="E435" s="30"/>
      <c r="F435" s="31" t="str">
        <f aca="false">IF(C435="","",IFERROR(INDEX(Parametri!$C$34:$C$38,MATCH(C435,Parametri!$B$34:$B$38,0)),0))</f>
        <v/>
      </c>
      <c r="G435" s="32" t="str">
        <f aca="false">IF(E435="","",E435*F435)</f>
        <v/>
      </c>
      <c r="H435" s="32" t="str">
        <f aca="false">IF(E435="","",IF(Parametri!$C$6="Forfettario",G435*Parametri!$C$11,0))</f>
        <v/>
      </c>
      <c r="I435" s="32" t="str">
        <f aca="false">IF(E435="","",E435-G435-H435)</f>
        <v/>
      </c>
      <c r="J435" s="30"/>
    </row>
    <row r="436" customFormat="false" ht="15" hidden="false" customHeight="false" outlineLevel="0" collapsed="false">
      <c r="A436" s="28"/>
      <c r="B436" s="29"/>
      <c r="C436" s="17"/>
      <c r="D436" s="17"/>
      <c r="E436" s="30"/>
      <c r="F436" s="31" t="str">
        <f aca="false">IF(C436="","",IFERROR(INDEX(Parametri!$C$34:$C$38,MATCH(C436,Parametri!$B$34:$B$38,0)),0))</f>
        <v/>
      </c>
      <c r="G436" s="32" t="str">
        <f aca="false">IF(E436="","",E436*F436)</f>
        <v/>
      </c>
      <c r="H436" s="32" t="str">
        <f aca="false">IF(E436="","",IF(Parametri!$C$6="Forfettario",G436*Parametri!$C$11,0))</f>
        <v/>
      </c>
      <c r="I436" s="32" t="str">
        <f aca="false">IF(E436="","",E436-G436-H436)</f>
        <v/>
      </c>
      <c r="J436" s="30"/>
    </row>
    <row r="437" customFormat="false" ht="15" hidden="false" customHeight="false" outlineLevel="0" collapsed="false">
      <c r="A437" s="28"/>
      <c r="B437" s="29"/>
      <c r="C437" s="17"/>
      <c r="D437" s="17"/>
      <c r="E437" s="30"/>
      <c r="F437" s="31" t="str">
        <f aca="false">IF(C437="","",IFERROR(INDEX(Parametri!$C$34:$C$38,MATCH(C437,Parametri!$B$34:$B$38,0)),0))</f>
        <v/>
      </c>
      <c r="G437" s="32" t="str">
        <f aca="false">IF(E437="","",E437*F437)</f>
        <v/>
      </c>
      <c r="H437" s="32" t="str">
        <f aca="false">IF(E437="","",IF(Parametri!$C$6="Forfettario",G437*Parametri!$C$11,0))</f>
        <v/>
      </c>
      <c r="I437" s="32" t="str">
        <f aca="false">IF(E437="","",E437-G437-H437)</f>
        <v/>
      </c>
      <c r="J437" s="30"/>
    </row>
    <row r="438" customFormat="false" ht="15" hidden="false" customHeight="false" outlineLevel="0" collapsed="false">
      <c r="A438" s="28"/>
      <c r="B438" s="29"/>
      <c r="C438" s="17"/>
      <c r="D438" s="17"/>
      <c r="E438" s="30"/>
      <c r="F438" s="31" t="str">
        <f aca="false">IF(C438="","",IFERROR(INDEX(Parametri!$C$34:$C$38,MATCH(C438,Parametri!$B$34:$B$38,0)),0))</f>
        <v/>
      </c>
      <c r="G438" s="32" t="str">
        <f aca="false">IF(E438="","",E438*F438)</f>
        <v/>
      </c>
      <c r="H438" s="32" t="str">
        <f aca="false">IF(E438="","",IF(Parametri!$C$6="Forfettario",G438*Parametri!$C$11,0))</f>
        <v/>
      </c>
      <c r="I438" s="32" t="str">
        <f aca="false">IF(E438="","",E438-G438-H438)</f>
        <v/>
      </c>
      <c r="J438" s="30"/>
    </row>
    <row r="439" customFormat="false" ht="15" hidden="false" customHeight="false" outlineLevel="0" collapsed="false">
      <c r="A439" s="28"/>
      <c r="B439" s="29"/>
      <c r="C439" s="17"/>
      <c r="D439" s="17"/>
      <c r="E439" s="30"/>
      <c r="F439" s="31" t="str">
        <f aca="false">IF(C439="","",IFERROR(INDEX(Parametri!$C$34:$C$38,MATCH(C439,Parametri!$B$34:$B$38,0)),0))</f>
        <v/>
      </c>
      <c r="G439" s="32" t="str">
        <f aca="false">IF(E439="","",E439*F439)</f>
        <v/>
      </c>
      <c r="H439" s="32" t="str">
        <f aca="false">IF(E439="","",IF(Parametri!$C$6="Forfettario",G439*Parametri!$C$11,0))</f>
        <v/>
      </c>
      <c r="I439" s="32" t="str">
        <f aca="false">IF(E439="","",E439-G439-H439)</f>
        <v/>
      </c>
      <c r="J439" s="30"/>
    </row>
    <row r="440" customFormat="false" ht="15" hidden="false" customHeight="false" outlineLevel="0" collapsed="false">
      <c r="A440" s="28"/>
      <c r="B440" s="29"/>
      <c r="C440" s="17"/>
      <c r="D440" s="17"/>
      <c r="E440" s="30"/>
      <c r="F440" s="31" t="str">
        <f aca="false">IF(C440="","",IFERROR(INDEX(Parametri!$C$34:$C$38,MATCH(C440,Parametri!$B$34:$B$38,0)),0))</f>
        <v/>
      </c>
      <c r="G440" s="32" t="str">
        <f aca="false">IF(E440="","",E440*F440)</f>
        <v/>
      </c>
      <c r="H440" s="32" t="str">
        <f aca="false">IF(E440="","",IF(Parametri!$C$6="Forfettario",G440*Parametri!$C$11,0))</f>
        <v/>
      </c>
      <c r="I440" s="32" t="str">
        <f aca="false">IF(E440="","",E440-G440-H440)</f>
        <v/>
      </c>
      <c r="J440" s="30"/>
    </row>
    <row r="441" customFormat="false" ht="15" hidden="false" customHeight="false" outlineLevel="0" collapsed="false">
      <c r="A441" s="28"/>
      <c r="B441" s="29"/>
      <c r="C441" s="17"/>
      <c r="D441" s="17"/>
      <c r="E441" s="30"/>
      <c r="F441" s="31" t="str">
        <f aca="false">IF(C441="","",IFERROR(INDEX(Parametri!$C$34:$C$38,MATCH(C441,Parametri!$B$34:$B$38,0)),0))</f>
        <v/>
      </c>
      <c r="G441" s="32" t="str">
        <f aca="false">IF(E441="","",E441*F441)</f>
        <v/>
      </c>
      <c r="H441" s="32" t="str">
        <f aca="false">IF(E441="","",IF(Parametri!$C$6="Forfettario",G441*Parametri!$C$11,0))</f>
        <v/>
      </c>
      <c r="I441" s="32" t="str">
        <f aca="false">IF(E441="","",E441-G441-H441)</f>
        <v/>
      </c>
      <c r="J441" s="30"/>
    </row>
    <row r="442" customFormat="false" ht="15" hidden="false" customHeight="false" outlineLevel="0" collapsed="false">
      <c r="A442" s="28"/>
      <c r="B442" s="29"/>
      <c r="C442" s="17"/>
      <c r="D442" s="17"/>
      <c r="E442" s="30"/>
      <c r="F442" s="31" t="str">
        <f aca="false">IF(C442="","",IFERROR(INDEX(Parametri!$C$34:$C$38,MATCH(C442,Parametri!$B$34:$B$38,0)),0))</f>
        <v/>
      </c>
      <c r="G442" s="32" t="str">
        <f aca="false">IF(E442="","",E442*F442)</f>
        <v/>
      </c>
      <c r="H442" s="32" t="str">
        <f aca="false">IF(E442="","",IF(Parametri!$C$6="Forfettario",G442*Parametri!$C$11,0))</f>
        <v/>
      </c>
      <c r="I442" s="32" t="str">
        <f aca="false">IF(E442="","",E442-G442-H442)</f>
        <v/>
      </c>
      <c r="J442" s="30"/>
    </row>
    <row r="443" customFormat="false" ht="15" hidden="false" customHeight="false" outlineLevel="0" collapsed="false">
      <c r="A443" s="28"/>
      <c r="B443" s="29"/>
      <c r="C443" s="17"/>
      <c r="D443" s="17"/>
      <c r="E443" s="30"/>
      <c r="F443" s="31" t="str">
        <f aca="false">IF(C443="","",IFERROR(INDEX(Parametri!$C$34:$C$38,MATCH(C443,Parametri!$B$34:$B$38,0)),0))</f>
        <v/>
      </c>
      <c r="G443" s="32" t="str">
        <f aca="false">IF(E443="","",E443*F443)</f>
        <v/>
      </c>
      <c r="H443" s="32" t="str">
        <f aca="false">IF(E443="","",IF(Parametri!$C$6="Forfettario",G443*Parametri!$C$11,0))</f>
        <v/>
      </c>
      <c r="I443" s="32" t="str">
        <f aca="false">IF(E443="","",E443-G443-H443)</f>
        <v/>
      </c>
      <c r="J443" s="30"/>
    </row>
    <row r="444" customFormat="false" ht="15" hidden="false" customHeight="false" outlineLevel="0" collapsed="false">
      <c r="A444" s="28"/>
      <c r="B444" s="29"/>
      <c r="C444" s="17"/>
      <c r="D444" s="17"/>
      <c r="E444" s="30"/>
      <c r="F444" s="31" t="str">
        <f aca="false">IF(C444="","",IFERROR(INDEX(Parametri!$C$34:$C$38,MATCH(C444,Parametri!$B$34:$B$38,0)),0))</f>
        <v/>
      </c>
      <c r="G444" s="32" t="str">
        <f aca="false">IF(E444="","",E444*F444)</f>
        <v/>
      </c>
      <c r="H444" s="32" t="str">
        <f aca="false">IF(E444="","",IF(Parametri!$C$6="Forfettario",G444*Parametri!$C$11,0))</f>
        <v/>
      </c>
      <c r="I444" s="32" t="str">
        <f aca="false">IF(E444="","",E444-G444-H444)</f>
        <v/>
      </c>
      <c r="J444" s="30"/>
    </row>
    <row r="445" customFormat="false" ht="15" hidden="false" customHeight="false" outlineLevel="0" collapsed="false">
      <c r="A445" s="28"/>
      <c r="B445" s="29"/>
      <c r="C445" s="17"/>
      <c r="D445" s="17"/>
      <c r="E445" s="30"/>
      <c r="F445" s="31" t="str">
        <f aca="false">IF(C445="","",IFERROR(INDEX(Parametri!$C$34:$C$38,MATCH(C445,Parametri!$B$34:$B$38,0)),0))</f>
        <v/>
      </c>
      <c r="G445" s="32" t="str">
        <f aca="false">IF(E445="","",E445*F445)</f>
        <v/>
      </c>
      <c r="H445" s="32" t="str">
        <f aca="false">IF(E445="","",IF(Parametri!$C$6="Forfettario",G445*Parametri!$C$11,0))</f>
        <v/>
      </c>
      <c r="I445" s="32" t="str">
        <f aca="false">IF(E445="","",E445-G445-H445)</f>
        <v/>
      </c>
      <c r="J445" s="30"/>
    </row>
    <row r="446" customFormat="false" ht="15" hidden="false" customHeight="false" outlineLevel="0" collapsed="false">
      <c r="A446" s="28"/>
      <c r="B446" s="29"/>
      <c r="C446" s="17"/>
      <c r="D446" s="17"/>
      <c r="E446" s="30"/>
      <c r="F446" s="31" t="str">
        <f aca="false">IF(C446="","",IFERROR(INDEX(Parametri!$C$34:$C$38,MATCH(C446,Parametri!$B$34:$B$38,0)),0))</f>
        <v/>
      </c>
      <c r="G446" s="32" t="str">
        <f aca="false">IF(E446="","",E446*F446)</f>
        <v/>
      </c>
      <c r="H446" s="32" t="str">
        <f aca="false">IF(E446="","",IF(Parametri!$C$6="Forfettario",G446*Parametri!$C$11,0))</f>
        <v/>
      </c>
      <c r="I446" s="32" t="str">
        <f aca="false">IF(E446="","",E446-G446-H446)</f>
        <v/>
      </c>
      <c r="J446" s="30"/>
    </row>
    <row r="447" customFormat="false" ht="15" hidden="false" customHeight="false" outlineLevel="0" collapsed="false">
      <c r="A447" s="28"/>
      <c r="B447" s="29"/>
      <c r="C447" s="17"/>
      <c r="D447" s="17"/>
      <c r="E447" s="30"/>
      <c r="F447" s="31" t="str">
        <f aca="false">IF(C447="","",IFERROR(INDEX(Parametri!$C$34:$C$38,MATCH(C447,Parametri!$B$34:$B$38,0)),0))</f>
        <v/>
      </c>
      <c r="G447" s="32" t="str">
        <f aca="false">IF(E447="","",E447*F447)</f>
        <v/>
      </c>
      <c r="H447" s="32" t="str">
        <f aca="false">IF(E447="","",IF(Parametri!$C$6="Forfettario",G447*Parametri!$C$11,0))</f>
        <v/>
      </c>
      <c r="I447" s="32" t="str">
        <f aca="false">IF(E447="","",E447-G447-H447)</f>
        <v/>
      </c>
      <c r="J447" s="30"/>
    </row>
    <row r="448" customFormat="false" ht="15" hidden="false" customHeight="false" outlineLevel="0" collapsed="false">
      <c r="A448" s="28"/>
      <c r="B448" s="29"/>
      <c r="C448" s="17"/>
      <c r="D448" s="17"/>
      <c r="E448" s="30"/>
      <c r="F448" s="31" t="str">
        <f aca="false">IF(C448="","",IFERROR(INDEX(Parametri!$C$34:$C$38,MATCH(C448,Parametri!$B$34:$B$38,0)),0))</f>
        <v/>
      </c>
      <c r="G448" s="32" t="str">
        <f aca="false">IF(E448="","",E448*F448)</f>
        <v/>
      </c>
      <c r="H448" s="32" t="str">
        <f aca="false">IF(E448="","",IF(Parametri!$C$6="Forfettario",G448*Parametri!$C$11,0))</f>
        <v/>
      </c>
      <c r="I448" s="32" t="str">
        <f aca="false">IF(E448="","",E448-G448-H448)</f>
        <v/>
      </c>
      <c r="J448" s="30"/>
    </row>
    <row r="449" customFormat="false" ht="15" hidden="false" customHeight="false" outlineLevel="0" collapsed="false">
      <c r="A449" s="28"/>
      <c r="B449" s="29"/>
      <c r="C449" s="17"/>
      <c r="D449" s="17"/>
      <c r="E449" s="30"/>
      <c r="F449" s="31" t="str">
        <f aca="false">IF(C449="","",IFERROR(INDEX(Parametri!$C$34:$C$38,MATCH(C449,Parametri!$B$34:$B$38,0)),0))</f>
        <v/>
      </c>
      <c r="G449" s="32" t="str">
        <f aca="false">IF(E449="","",E449*F449)</f>
        <v/>
      </c>
      <c r="H449" s="32" t="str">
        <f aca="false">IF(E449="","",IF(Parametri!$C$6="Forfettario",G449*Parametri!$C$11,0))</f>
        <v/>
      </c>
      <c r="I449" s="32" t="str">
        <f aca="false">IF(E449="","",E449-G449-H449)</f>
        <v/>
      </c>
      <c r="J449" s="30"/>
    </row>
    <row r="450" customFormat="false" ht="15" hidden="false" customHeight="false" outlineLevel="0" collapsed="false">
      <c r="A450" s="28"/>
      <c r="B450" s="29"/>
      <c r="C450" s="17"/>
      <c r="D450" s="17"/>
      <c r="E450" s="30"/>
      <c r="F450" s="31" t="str">
        <f aca="false">IF(C450="","",IFERROR(INDEX(Parametri!$C$34:$C$38,MATCH(C450,Parametri!$B$34:$B$38,0)),0))</f>
        <v/>
      </c>
      <c r="G450" s="32" t="str">
        <f aca="false">IF(E450="","",E450*F450)</f>
        <v/>
      </c>
      <c r="H450" s="32" t="str">
        <f aca="false">IF(E450="","",IF(Parametri!$C$6="Forfettario",G450*Parametri!$C$11,0))</f>
        <v/>
      </c>
      <c r="I450" s="32" t="str">
        <f aca="false">IF(E450="","",E450-G450-H450)</f>
        <v/>
      </c>
      <c r="J450" s="30"/>
    </row>
    <row r="451" customFormat="false" ht="15" hidden="false" customHeight="false" outlineLevel="0" collapsed="false">
      <c r="A451" s="28"/>
      <c r="B451" s="29"/>
      <c r="C451" s="17"/>
      <c r="D451" s="17"/>
      <c r="E451" s="30"/>
      <c r="F451" s="31" t="str">
        <f aca="false">IF(C451="","",IFERROR(INDEX(Parametri!$C$34:$C$38,MATCH(C451,Parametri!$B$34:$B$38,0)),0))</f>
        <v/>
      </c>
      <c r="G451" s="32" t="str">
        <f aca="false">IF(E451="","",E451*F451)</f>
        <v/>
      </c>
      <c r="H451" s="32" t="str">
        <f aca="false">IF(E451="","",IF(Parametri!$C$6="Forfettario",G451*Parametri!$C$11,0))</f>
        <v/>
      </c>
      <c r="I451" s="32" t="str">
        <f aca="false">IF(E451="","",E451-G451-H451)</f>
        <v/>
      </c>
      <c r="J451" s="30"/>
    </row>
    <row r="452" customFormat="false" ht="15" hidden="false" customHeight="false" outlineLevel="0" collapsed="false">
      <c r="A452" s="28"/>
      <c r="B452" s="29"/>
      <c r="C452" s="17"/>
      <c r="D452" s="17"/>
      <c r="E452" s="30"/>
      <c r="F452" s="31" t="str">
        <f aca="false">IF(C452="","",IFERROR(INDEX(Parametri!$C$34:$C$38,MATCH(C452,Parametri!$B$34:$B$38,0)),0))</f>
        <v/>
      </c>
      <c r="G452" s="32" t="str">
        <f aca="false">IF(E452="","",E452*F452)</f>
        <v/>
      </c>
      <c r="H452" s="32" t="str">
        <f aca="false">IF(E452="","",IF(Parametri!$C$6="Forfettario",G452*Parametri!$C$11,0))</f>
        <v/>
      </c>
      <c r="I452" s="32" t="str">
        <f aca="false">IF(E452="","",E452-G452-H452)</f>
        <v/>
      </c>
      <c r="J452" s="30"/>
    </row>
    <row r="453" customFormat="false" ht="15" hidden="false" customHeight="false" outlineLevel="0" collapsed="false">
      <c r="A453" s="28"/>
      <c r="B453" s="29"/>
      <c r="C453" s="17"/>
      <c r="D453" s="17"/>
      <c r="E453" s="30"/>
      <c r="F453" s="31" t="str">
        <f aca="false">IF(C453="","",IFERROR(INDEX(Parametri!$C$34:$C$38,MATCH(C453,Parametri!$B$34:$B$38,0)),0))</f>
        <v/>
      </c>
      <c r="G453" s="32" t="str">
        <f aca="false">IF(E453="","",E453*F453)</f>
        <v/>
      </c>
      <c r="H453" s="32" t="str">
        <f aca="false">IF(E453="","",IF(Parametri!$C$6="Forfettario",G453*Parametri!$C$11,0))</f>
        <v/>
      </c>
      <c r="I453" s="32" t="str">
        <f aca="false">IF(E453="","",E453-G453-H453)</f>
        <v/>
      </c>
      <c r="J453" s="30"/>
    </row>
    <row r="454" customFormat="false" ht="15" hidden="false" customHeight="false" outlineLevel="0" collapsed="false">
      <c r="A454" s="28"/>
      <c r="B454" s="29"/>
      <c r="C454" s="17"/>
      <c r="D454" s="17"/>
      <c r="E454" s="30"/>
      <c r="F454" s="31" t="str">
        <f aca="false">IF(C454="","",IFERROR(INDEX(Parametri!$C$34:$C$38,MATCH(C454,Parametri!$B$34:$B$38,0)),0))</f>
        <v/>
      </c>
      <c r="G454" s="32" t="str">
        <f aca="false">IF(E454="","",E454*F454)</f>
        <v/>
      </c>
      <c r="H454" s="32" t="str">
        <f aca="false">IF(E454="","",IF(Parametri!$C$6="Forfettario",G454*Parametri!$C$11,0))</f>
        <v/>
      </c>
      <c r="I454" s="32" t="str">
        <f aca="false">IF(E454="","",E454-G454-H454)</f>
        <v/>
      </c>
      <c r="J454" s="30"/>
    </row>
    <row r="455" customFormat="false" ht="15" hidden="false" customHeight="false" outlineLevel="0" collapsed="false">
      <c r="A455" s="28"/>
      <c r="B455" s="29"/>
      <c r="C455" s="17"/>
      <c r="D455" s="17"/>
      <c r="E455" s="30"/>
      <c r="F455" s="31" t="str">
        <f aca="false">IF(C455="","",IFERROR(INDEX(Parametri!$C$34:$C$38,MATCH(C455,Parametri!$B$34:$B$38,0)),0))</f>
        <v/>
      </c>
      <c r="G455" s="32" t="str">
        <f aca="false">IF(E455="","",E455*F455)</f>
        <v/>
      </c>
      <c r="H455" s="32" t="str">
        <f aca="false">IF(E455="","",IF(Parametri!$C$6="Forfettario",G455*Parametri!$C$11,0))</f>
        <v/>
      </c>
      <c r="I455" s="32" t="str">
        <f aca="false">IF(E455="","",E455-G455-H455)</f>
        <v/>
      </c>
      <c r="J455" s="30"/>
    </row>
    <row r="456" customFormat="false" ht="15" hidden="false" customHeight="false" outlineLevel="0" collapsed="false">
      <c r="A456" s="28"/>
      <c r="B456" s="29"/>
      <c r="C456" s="17"/>
      <c r="D456" s="17"/>
      <c r="E456" s="30"/>
      <c r="F456" s="31" t="str">
        <f aca="false">IF(C456="","",IFERROR(INDEX(Parametri!$C$34:$C$38,MATCH(C456,Parametri!$B$34:$B$38,0)),0))</f>
        <v/>
      </c>
      <c r="G456" s="32" t="str">
        <f aca="false">IF(E456="","",E456*F456)</f>
        <v/>
      </c>
      <c r="H456" s="32" t="str">
        <f aca="false">IF(E456="","",IF(Parametri!$C$6="Forfettario",G456*Parametri!$C$11,0))</f>
        <v/>
      </c>
      <c r="I456" s="32" t="str">
        <f aca="false">IF(E456="","",E456-G456-H456)</f>
        <v/>
      </c>
      <c r="J456" s="30"/>
    </row>
    <row r="457" customFormat="false" ht="15" hidden="false" customHeight="false" outlineLevel="0" collapsed="false">
      <c r="A457" s="28"/>
      <c r="B457" s="29"/>
      <c r="C457" s="17"/>
      <c r="D457" s="17"/>
      <c r="E457" s="30"/>
      <c r="F457" s="31" t="str">
        <f aca="false">IF(C457="","",IFERROR(INDEX(Parametri!$C$34:$C$38,MATCH(C457,Parametri!$B$34:$B$38,0)),0))</f>
        <v/>
      </c>
      <c r="G457" s="32" t="str">
        <f aca="false">IF(E457="","",E457*F457)</f>
        <v/>
      </c>
      <c r="H457" s="32" t="str">
        <f aca="false">IF(E457="","",IF(Parametri!$C$6="Forfettario",G457*Parametri!$C$11,0))</f>
        <v/>
      </c>
      <c r="I457" s="32" t="str">
        <f aca="false">IF(E457="","",E457-G457-H457)</f>
        <v/>
      </c>
      <c r="J457" s="30"/>
    </row>
    <row r="458" customFormat="false" ht="15" hidden="false" customHeight="false" outlineLevel="0" collapsed="false">
      <c r="A458" s="28"/>
      <c r="B458" s="29"/>
      <c r="C458" s="17"/>
      <c r="D458" s="17"/>
      <c r="E458" s="30"/>
      <c r="F458" s="31" t="str">
        <f aca="false">IF(C458="","",IFERROR(INDEX(Parametri!$C$34:$C$38,MATCH(C458,Parametri!$B$34:$B$38,0)),0))</f>
        <v/>
      </c>
      <c r="G458" s="32" t="str">
        <f aca="false">IF(E458="","",E458*F458)</f>
        <v/>
      </c>
      <c r="H458" s="32" t="str">
        <f aca="false">IF(E458="","",IF(Parametri!$C$6="Forfettario",G458*Parametri!$C$11,0))</f>
        <v/>
      </c>
      <c r="I458" s="32" t="str">
        <f aca="false">IF(E458="","",E458-G458-H458)</f>
        <v/>
      </c>
      <c r="J458" s="30"/>
    </row>
    <row r="459" customFormat="false" ht="15" hidden="false" customHeight="false" outlineLevel="0" collapsed="false">
      <c r="A459" s="28"/>
      <c r="B459" s="29"/>
      <c r="C459" s="17"/>
      <c r="D459" s="17"/>
      <c r="E459" s="30"/>
      <c r="F459" s="31" t="str">
        <f aca="false">IF(C459="","",IFERROR(INDEX(Parametri!$C$34:$C$38,MATCH(C459,Parametri!$B$34:$B$38,0)),0))</f>
        <v/>
      </c>
      <c r="G459" s="32" t="str">
        <f aca="false">IF(E459="","",E459*F459)</f>
        <v/>
      </c>
      <c r="H459" s="32" t="str">
        <f aca="false">IF(E459="","",IF(Parametri!$C$6="Forfettario",G459*Parametri!$C$11,0))</f>
        <v/>
      </c>
      <c r="I459" s="32" t="str">
        <f aca="false">IF(E459="","",E459-G459-H459)</f>
        <v/>
      </c>
      <c r="J459" s="30"/>
    </row>
    <row r="460" customFormat="false" ht="15" hidden="false" customHeight="false" outlineLevel="0" collapsed="false">
      <c r="A460" s="28"/>
      <c r="B460" s="29"/>
      <c r="C460" s="17"/>
      <c r="D460" s="17"/>
      <c r="E460" s="30"/>
      <c r="F460" s="31" t="str">
        <f aca="false">IF(C460="","",IFERROR(INDEX(Parametri!$C$34:$C$38,MATCH(C460,Parametri!$B$34:$B$38,0)),0))</f>
        <v/>
      </c>
      <c r="G460" s="32" t="str">
        <f aca="false">IF(E460="","",E460*F460)</f>
        <v/>
      </c>
      <c r="H460" s="32" t="str">
        <f aca="false">IF(E460="","",IF(Parametri!$C$6="Forfettario",G460*Parametri!$C$11,0))</f>
        <v/>
      </c>
      <c r="I460" s="32" t="str">
        <f aca="false">IF(E460="","",E460-G460-H460)</f>
        <v/>
      </c>
      <c r="J460" s="30"/>
    </row>
    <row r="461" customFormat="false" ht="15" hidden="false" customHeight="false" outlineLevel="0" collapsed="false">
      <c r="A461" s="28"/>
      <c r="B461" s="29"/>
      <c r="C461" s="17"/>
      <c r="D461" s="17"/>
      <c r="E461" s="30"/>
      <c r="F461" s="31" t="str">
        <f aca="false">IF(C461="","",IFERROR(INDEX(Parametri!$C$34:$C$38,MATCH(C461,Parametri!$B$34:$B$38,0)),0))</f>
        <v/>
      </c>
      <c r="G461" s="32" t="str">
        <f aca="false">IF(E461="","",E461*F461)</f>
        <v/>
      </c>
      <c r="H461" s="32" t="str">
        <f aca="false">IF(E461="","",IF(Parametri!$C$6="Forfettario",G461*Parametri!$C$11,0))</f>
        <v/>
      </c>
      <c r="I461" s="32" t="str">
        <f aca="false">IF(E461="","",E461-G461-H461)</f>
        <v/>
      </c>
      <c r="J461" s="30"/>
    </row>
    <row r="462" customFormat="false" ht="15" hidden="false" customHeight="false" outlineLevel="0" collapsed="false">
      <c r="A462" s="28"/>
      <c r="B462" s="29"/>
      <c r="C462" s="17"/>
      <c r="D462" s="17"/>
      <c r="E462" s="30"/>
      <c r="F462" s="31" t="str">
        <f aca="false">IF(C462="","",IFERROR(INDEX(Parametri!$C$34:$C$38,MATCH(C462,Parametri!$B$34:$B$38,0)),0))</f>
        <v/>
      </c>
      <c r="G462" s="32" t="str">
        <f aca="false">IF(E462="","",E462*F462)</f>
        <v/>
      </c>
      <c r="H462" s="32" t="str">
        <f aca="false">IF(E462="","",IF(Parametri!$C$6="Forfettario",G462*Parametri!$C$11,0))</f>
        <v/>
      </c>
      <c r="I462" s="32" t="str">
        <f aca="false">IF(E462="","",E462-G462-H462)</f>
        <v/>
      </c>
      <c r="J462" s="30"/>
    </row>
    <row r="463" customFormat="false" ht="15" hidden="false" customHeight="false" outlineLevel="0" collapsed="false">
      <c r="A463" s="28"/>
      <c r="B463" s="29"/>
      <c r="C463" s="17"/>
      <c r="D463" s="17"/>
      <c r="E463" s="30"/>
      <c r="F463" s="31" t="str">
        <f aca="false">IF(C463="","",IFERROR(INDEX(Parametri!$C$34:$C$38,MATCH(C463,Parametri!$B$34:$B$38,0)),0))</f>
        <v/>
      </c>
      <c r="G463" s="32" t="str">
        <f aca="false">IF(E463="","",E463*F463)</f>
        <v/>
      </c>
      <c r="H463" s="32" t="str">
        <f aca="false">IF(E463="","",IF(Parametri!$C$6="Forfettario",G463*Parametri!$C$11,0))</f>
        <v/>
      </c>
      <c r="I463" s="32" t="str">
        <f aca="false">IF(E463="","",E463-G463-H463)</f>
        <v/>
      </c>
      <c r="J463" s="30"/>
    </row>
    <row r="464" customFormat="false" ht="15" hidden="false" customHeight="false" outlineLevel="0" collapsed="false">
      <c r="A464" s="28"/>
      <c r="B464" s="29"/>
      <c r="C464" s="17"/>
      <c r="D464" s="17"/>
      <c r="E464" s="30"/>
      <c r="F464" s="31" t="str">
        <f aca="false">IF(C464="","",IFERROR(INDEX(Parametri!$C$34:$C$38,MATCH(C464,Parametri!$B$34:$B$38,0)),0))</f>
        <v/>
      </c>
      <c r="G464" s="32" t="str">
        <f aca="false">IF(E464="","",E464*F464)</f>
        <v/>
      </c>
      <c r="H464" s="32" t="str">
        <f aca="false">IF(E464="","",IF(Parametri!$C$6="Forfettario",G464*Parametri!$C$11,0))</f>
        <v/>
      </c>
      <c r="I464" s="32" t="str">
        <f aca="false">IF(E464="","",E464-G464-H464)</f>
        <v/>
      </c>
      <c r="J464" s="30"/>
    </row>
    <row r="465" customFormat="false" ht="15" hidden="false" customHeight="false" outlineLevel="0" collapsed="false">
      <c r="A465" s="28"/>
      <c r="B465" s="29"/>
      <c r="C465" s="17"/>
      <c r="D465" s="17"/>
      <c r="E465" s="30"/>
      <c r="F465" s="31" t="str">
        <f aca="false">IF(C465="","",IFERROR(INDEX(Parametri!$C$34:$C$38,MATCH(C465,Parametri!$B$34:$B$38,0)),0))</f>
        <v/>
      </c>
      <c r="G465" s="32" t="str">
        <f aca="false">IF(E465="","",E465*F465)</f>
        <v/>
      </c>
      <c r="H465" s="32" t="str">
        <f aca="false">IF(E465="","",IF(Parametri!$C$6="Forfettario",G465*Parametri!$C$11,0))</f>
        <v/>
      </c>
      <c r="I465" s="32" t="str">
        <f aca="false">IF(E465="","",E465-G465-H465)</f>
        <v/>
      </c>
      <c r="J465" s="30"/>
    </row>
    <row r="466" customFormat="false" ht="15" hidden="false" customHeight="false" outlineLevel="0" collapsed="false">
      <c r="A466" s="28"/>
      <c r="B466" s="29"/>
      <c r="C466" s="17"/>
      <c r="D466" s="17"/>
      <c r="E466" s="30"/>
      <c r="F466" s="31" t="str">
        <f aca="false">IF(C466="","",IFERROR(INDEX(Parametri!$C$34:$C$38,MATCH(C466,Parametri!$B$34:$B$38,0)),0))</f>
        <v/>
      </c>
      <c r="G466" s="32" t="str">
        <f aca="false">IF(E466="","",E466*F466)</f>
        <v/>
      </c>
      <c r="H466" s="32" t="str">
        <f aca="false">IF(E466="","",IF(Parametri!$C$6="Forfettario",G466*Parametri!$C$11,0))</f>
        <v/>
      </c>
      <c r="I466" s="32" t="str">
        <f aca="false">IF(E466="","",E466-G466-H466)</f>
        <v/>
      </c>
      <c r="J466" s="30"/>
    </row>
    <row r="467" customFormat="false" ht="15" hidden="false" customHeight="false" outlineLevel="0" collapsed="false">
      <c r="A467" s="28"/>
      <c r="B467" s="29"/>
      <c r="C467" s="17"/>
      <c r="D467" s="17"/>
      <c r="E467" s="30"/>
      <c r="F467" s="31" t="str">
        <f aca="false">IF(C467="","",IFERROR(INDEX(Parametri!$C$34:$C$38,MATCH(C467,Parametri!$B$34:$B$38,0)),0))</f>
        <v/>
      </c>
      <c r="G467" s="32" t="str">
        <f aca="false">IF(E467="","",E467*F467)</f>
        <v/>
      </c>
      <c r="H467" s="32" t="str">
        <f aca="false">IF(E467="","",IF(Parametri!$C$6="Forfettario",G467*Parametri!$C$11,0))</f>
        <v/>
      </c>
      <c r="I467" s="32" t="str">
        <f aca="false">IF(E467="","",E467-G467-H467)</f>
        <v/>
      </c>
      <c r="J467" s="30"/>
    </row>
    <row r="468" customFormat="false" ht="15" hidden="false" customHeight="false" outlineLevel="0" collapsed="false">
      <c r="A468" s="28"/>
      <c r="B468" s="29"/>
      <c r="C468" s="17"/>
      <c r="D468" s="17"/>
      <c r="E468" s="30"/>
      <c r="F468" s="31" t="str">
        <f aca="false">IF(C468="","",IFERROR(INDEX(Parametri!$C$34:$C$38,MATCH(C468,Parametri!$B$34:$B$38,0)),0))</f>
        <v/>
      </c>
      <c r="G468" s="32" t="str">
        <f aca="false">IF(E468="","",E468*F468)</f>
        <v/>
      </c>
      <c r="H468" s="32" t="str">
        <f aca="false">IF(E468="","",IF(Parametri!$C$6="Forfettario",G468*Parametri!$C$11,0))</f>
        <v/>
      </c>
      <c r="I468" s="32" t="str">
        <f aca="false">IF(E468="","",E468-G468-H468)</f>
        <v/>
      </c>
      <c r="J468" s="30"/>
    </row>
    <row r="469" customFormat="false" ht="15" hidden="false" customHeight="false" outlineLevel="0" collapsed="false">
      <c r="A469" s="28"/>
      <c r="B469" s="29"/>
      <c r="C469" s="17"/>
      <c r="D469" s="17"/>
      <c r="E469" s="30"/>
      <c r="F469" s="31" t="str">
        <f aca="false">IF(C469="","",IFERROR(INDEX(Parametri!$C$34:$C$38,MATCH(C469,Parametri!$B$34:$B$38,0)),0))</f>
        <v/>
      </c>
      <c r="G469" s="32" t="str">
        <f aca="false">IF(E469="","",E469*F469)</f>
        <v/>
      </c>
      <c r="H469" s="32" t="str">
        <f aca="false">IF(E469="","",IF(Parametri!$C$6="Forfettario",G469*Parametri!$C$11,0))</f>
        <v/>
      </c>
      <c r="I469" s="32" t="str">
        <f aca="false">IF(E469="","",E469-G469-H469)</f>
        <v/>
      </c>
      <c r="J469" s="30"/>
    </row>
    <row r="470" customFormat="false" ht="15" hidden="false" customHeight="false" outlineLevel="0" collapsed="false">
      <c r="A470" s="28"/>
      <c r="B470" s="29"/>
      <c r="C470" s="17"/>
      <c r="D470" s="17"/>
      <c r="E470" s="30"/>
      <c r="F470" s="31" t="str">
        <f aca="false">IF(C470="","",IFERROR(INDEX(Parametri!$C$34:$C$38,MATCH(C470,Parametri!$B$34:$B$38,0)),0))</f>
        <v/>
      </c>
      <c r="G470" s="32" t="str">
        <f aca="false">IF(E470="","",E470*F470)</f>
        <v/>
      </c>
      <c r="H470" s="32" t="str">
        <f aca="false">IF(E470="","",IF(Parametri!$C$6="Forfettario",G470*Parametri!$C$11,0))</f>
        <v/>
      </c>
      <c r="I470" s="32" t="str">
        <f aca="false">IF(E470="","",E470-G470-H470)</f>
        <v/>
      </c>
      <c r="J470" s="30"/>
    </row>
    <row r="471" customFormat="false" ht="15" hidden="false" customHeight="false" outlineLevel="0" collapsed="false">
      <c r="A471" s="28"/>
      <c r="B471" s="29"/>
      <c r="C471" s="17"/>
      <c r="D471" s="17"/>
      <c r="E471" s="30"/>
      <c r="F471" s="31" t="str">
        <f aca="false">IF(C471="","",IFERROR(INDEX(Parametri!$C$34:$C$38,MATCH(C471,Parametri!$B$34:$B$38,0)),0))</f>
        <v/>
      </c>
      <c r="G471" s="32" t="str">
        <f aca="false">IF(E471="","",E471*F471)</f>
        <v/>
      </c>
      <c r="H471" s="32" t="str">
        <f aca="false">IF(E471="","",IF(Parametri!$C$6="Forfettario",G471*Parametri!$C$11,0))</f>
        <v/>
      </c>
      <c r="I471" s="32" t="str">
        <f aca="false">IF(E471="","",E471-G471-H471)</f>
        <v/>
      </c>
      <c r="J471" s="30"/>
    </row>
    <row r="472" customFormat="false" ht="15" hidden="false" customHeight="false" outlineLevel="0" collapsed="false">
      <c r="A472" s="28"/>
      <c r="B472" s="29"/>
      <c r="C472" s="17"/>
      <c r="D472" s="17"/>
      <c r="E472" s="30"/>
      <c r="F472" s="31" t="str">
        <f aca="false">IF(C472="","",IFERROR(INDEX(Parametri!$C$34:$C$38,MATCH(C472,Parametri!$B$34:$B$38,0)),0))</f>
        <v/>
      </c>
      <c r="G472" s="32" t="str">
        <f aca="false">IF(E472="","",E472*F472)</f>
        <v/>
      </c>
      <c r="H472" s="32" t="str">
        <f aca="false">IF(E472="","",IF(Parametri!$C$6="Forfettario",G472*Parametri!$C$11,0))</f>
        <v/>
      </c>
      <c r="I472" s="32" t="str">
        <f aca="false">IF(E472="","",E472-G472-H472)</f>
        <v/>
      </c>
      <c r="J472" s="30"/>
    </row>
    <row r="473" customFormat="false" ht="15" hidden="false" customHeight="false" outlineLevel="0" collapsed="false">
      <c r="A473" s="28"/>
      <c r="B473" s="29"/>
      <c r="C473" s="17"/>
      <c r="D473" s="17"/>
      <c r="E473" s="30"/>
      <c r="F473" s="31" t="str">
        <f aca="false">IF(C473="","",IFERROR(INDEX(Parametri!$C$34:$C$38,MATCH(C473,Parametri!$B$34:$B$38,0)),0))</f>
        <v/>
      </c>
      <c r="G473" s="32" t="str">
        <f aca="false">IF(E473="","",E473*F473)</f>
        <v/>
      </c>
      <c r="H473" s="32" t="str">
        <f aca="false">IF(E473="","",IF(Parametri!$C$6="Forfettario",G473*Parametri!$C$11,0))</f>
        <v/>
      </c>
      <c r="I473" s="32" t="str">
        <f aca="false">IF(E473="","",E473-G473-H473)</f>
        <v/>
      </c>
      <c r="J473" s="30"/>
    </row>
    <row r="474" customFormat="false" ht="15" hidden="false" customHeight="false" outlineLevel="0" collapsed="false">
      <c r="A474" s="28"/>
      <c r="B474" s="29"/>
      <c r="C474" s="17"/>
      <c r="D474" s="17"/>
      <c r="E474" s="30"/>
      <c r="F474" s="31" t="str">
        <f aca="false">IF(C474="","",IFERROR(INDEX(Parametri!$C$34:$C$38,MATCH(C474,Parametri!$B$34:$B$38,0)),0))</f>
        <v/>
      </c>
      <c r="G474" s="32" t="str">
        <f aca="false">IF(E474="","",E474*F474)</f>
        <v/>
      </c>
      <c r="H474" s="32" t="str">
        <f aca="false">IF(E474="","",IF(Parametri!$C$6="Forfettario",G474*Parametri!$C$11,0))</f>
        <v/>
      </c>
      <c r="I474" s="32" t="str">
        <f aca="false">IF(E474="","",E474-G474-H474)</f>
        <v/>
      </c>
      <c r="J474" s="30"/>
    </row>
    <row r="475" customFormat="false" ht="15" hidden="false" customHeight="false" outlineLevel="0" collapsed="false">
      <c r="A475" s="28"/>
      <c r="B475" s="29"/>
      <c r="C475" s="17"/>
      <c r="D475" s="17"/>
      <c r="E475" s="30"/>
      <c r="F475" s="31" t="str">
        <f aca="false">IF(C475="","",IFERROR(INDEX(Parametri!$C$34:$C$38,MATCH(C475,Parametri!$B$34:$B$38,0)),0))</f>
        <v/>
      </c>
      <c r="G475" s="32" t="str">
        <f aca="false">IF(E475="","",E475*F475)</f>
        <v/>
      </c>
      <c r="H475" s="32" t="str">
        <f aca="false">IF(E475="","",IF(Parametri!$C$6="Forfettario",G475*Parametri!$C$11,0))</f>
        <v/>
      </c>
      <c r="I475" s="32" t="str">
        <f aca="false">IF(E475="","",E475-G475-H475)</f>
        <v/>
      </c>
      <c r="J475" s="30"/>
    </row>
    <row r="476" customFormat="false" ht="15" hidden="false" customHeight="false" outlineLevel="0" collapsed="false">
      <c r="A476" s="28"/>
      <c r="B476" s="29"/>
      <c r="C476" s="17"/>
      <c r="D476" s="17"/>
      <c r="E476" s="30"/>
      <c r="F476" s="31" t="str">
        <f aca="false">IF(C476="","",IFERROR(INDEX(Parametri!$C$34:$C$38,MATCH(C476,Parametri!$B$34:$B$38,0)),0))</f>
        <v/>
      </c>
      <c r="G476" s="32" t="str">
        <f aca="false">IF(E476="","",E476*F476)</f>
        <v/>
      </c>
      <c r="H476" s="32" t="str">
        <f aca="false">IF(E476="","",IF(Parametri!$C$6="Forfettario",G476*Parametri!$C$11,0))</f>
        <v/>
      </c>
      <c r="I476" s="32" t="str">
        <f aca="false">IF(E476="","",E476-G476-H476)</f>
        <v/>
      </c>
      <c r="J476" s="30"/>
    </row>
    <row r="477" customFormat="false" ht="15" hidden="false" customHeight="false" outlineLevel="0" collapsed="false">
      <c r="A477" s="28"/>
      <c r="B477" s="29"/>
      <c r="C477" s="17"/>
      <c r="D477" s="17"/>
      <c r="E477" s="30"/>
      <c r="F477" s="31" t="str">
        <f aca="false">IF(C477="","",IFERROR(INDEX(Parametri!$C$34:$C$38,MATCH(C477,Parametri!$B$34:$B$38,0)),0))</f>
        <v/>
      </c>
      <c r="G477" s="32" t="str">
        <f aca="false">IF(E477="","",E477*F477)</f>
        <v/>
      </c>
      <c r="H477" s="32" t="str">
        <f aca="false">IF(E477="","",IF(Parametri!$C$6="Forfettario",G477*Parametri!$C$11,0))</f>
        <v/>
      </c>
      <c r="I477" s="32" t="str">
        <f aca="false">IF(E477="","",E477-G477-H477)</f>
        <v/>
      </c>
      <c r="J477" s="30"/>
    </row>
    <row r="478" customFormat="false" ht="15" hidden="false" customHeight="false" outlineLevel="0" collapsed="false">
      <c r="A478" s="28"/>
      <c r="B478" s="29"/>
      <c r="C478" s="17"/>
      <c r="D478" s="17"/>
      <c r="E478" s="30"/>
      <c r="F478" s="31" t="str">
        <f aca="false">IF(C478="","",IFERROR(INDEX(Parametri!$C$34:$C$38,MATCH(C478,Parametri!$B$34:$B$38,0)),0))</f>
        <v/>
      </c>
      <c r="G478" s="32" t="str">
        <f aca="false">IF(E478="","",E478*F478)</f>
        <v/>
      </c>
      <c r="H478" s="32" t="str">
        <f aca="false">IF(E478="","",IF(Parametri!$C$6="Forfettario",G478*Parametri!$C$11,0))</f>
        <v/>
      </c>
      <c r="I478" s="32" t="str">
        <f aca="false">IF(E478="","",E478-G478-H478)</f>
        <v/>
      </c>
      <c r="J478" s="30"/>
    </row>
    <row r="479" customFormat="false" ht="15" hidden="false" customHeight="false" outlineLevel="0" collapsed="false">
      <c r="A479" s="28"/>
      <c r="B479" s="29"/>
      <c r="C479" s="17"/>
      <c r="D479" s="17"/>
      <c r="E479" s="30"/>
      <c r="F479" s="31" t="str">
        <f aca="false">IF(C479="","",IFERROR(INDEX(Parametri!$C$34:$C$38,MATCH(C479,Parametri!$B$34:$B$38,0)),0))</f>
        <v/>
      </c>
      <c r="G479" s="32" t="str">
        <f aca="false">IF(E479="","",E479*F479)</f>
        <v/>
      </c>
      <c r="H479" s="32" t="str">
        <f aca="false">IF(E479="","",IF(Parametri!$C$6="Forfettario",G479*Parametri!$C$11,0))</f>
        <v/>
      </c>
      <c r="I479" s="32" t="str">
        <f aca="false">IF(E479="","",E479-G479-H479)</f>
        <v/>
      </c>
      <c r="J479" s="30"/>
    </row>
    <row r="480" customFormat="false" ht="15" hidden="false" customHeight="false" outlineLevel="0" collapsed="false">
      <c r="A480" s="28"/>
      <c r="B480" s="29"/>
      <c r="C480" s="17"/>
      <c r="D480" s="17"/>
      <c r="E480" s="30"/>
      <c r="F480" s="31" t="str">
        <f aca="false">IF(C480="","",IFERROR(INDEX(Parametri!$C$34:$C$38,MATCH(C480,Parametri!$B$34:$B$38,0)),0))</f>
        <v/>
      </c>
      <c r="G480" s="32" t="str">
        <f aca="false">IF(E480="","",E480*F480)</f>
        <v/>
      </c>
      <c r="H480" s="32" t="str">
        <f aca="false">IF(E480="","",IF(Parametri!$C$6="Forfettario",G480*Parametri!$C$11,0))</f>
        <v/>
      </c>
      <c r="I480" s="32" t="str">
        <f aca="false">IF(E480="","",E480-G480-H480)</f>
        <v/>
      </c>
      <c r="J480" s="30"/>
    </row>
    <row r="481" customFormat="false" ht="15" hidden="false" customHeight="false" outlineLevel="0" collapsed="false">
      <c r="A481" s="28"/>
      <c r="B481" s="29"/>
      <c r="C481" s="17"/>
      <c r="D481" s="17"/>
      <c r="E481" s="30"/>
      <c r="F481" s="31" t="str">
        <f aca="false">IF(C481="","",IFERROR(INDEX(Parametri!$C$34:$C$38,MATCH(C481,Parametri!$B$34:$B$38,0)),0))</f>
        <v/>
      </c>
      <c r="G481" s="32" t="str">
        <f aca="false">IF(E481="","",E481*F481)</f>
        <v/>
      </c>
      <c r="H481" s="32" t="str">
        <f aca="false">IF(E481="","",IF(Parametri!$C$6="Forfettario",G481*Parametri!$C$11,0))</f>
        <v/>
      </c>
      <c r="I481" s="32" t="str">
        <f aca="false">IF(E481="","",E481-G481-H481)</f>
        <v/>
      </c>
      <c r="J481" s="30"/>
    </row>
    <row r="482" customFormat="false" ht="15" hidden="false" customHeight="false" outlineLevel="0" collapsed="false">
      <c r="A482" s="28"/>
      <c r="B482" s="29"/>
      <c r="C482" s="17"/>
      <c r="D482" s="17"/>
      <c r="E482" s="30"/>
      <c r="F482" s="31" t="str">
        <f aca="false">IF(C482="","",IFERROR(INDEX(Parametri!$C$34:$C$38,MATCH(C482,Parametri!$B$34:$B$38,0)),0))</f>
        <v/>
      </c>
      <c r="G482" s="32" t="str">
        <f aca="false">IF(E482="","",E482*F482)</f>
        <v/>
      </c>
      <c r="H482" s="32" t="str">
        <f aca="false">IF(E482="","",IF(Parametri!$C$6="Forfettario",G482*Parametri!$C$11,0))</f>
        <v/>
      </c>
      <c r="I482" s="32" t="str">
        <f aca="false">IF(E482="","",E482-G482-H482)</f>
        <v/>
      </c>
      <c r="J482" s="30"/>
    </row>
    <row r="483" customFormat="false" ht="15" hidden="false" customHeight="false" outlineLevel="0" collapsed="false">
      <c r="A483" s="28"/>
      <c r="B483" s="29"/>
      <c r="C483" s="17"/>
      <c r="D483" s="17"/>
      <c r="E483" s="30"/>
      <c r="F483" s="31" t="str">
        <f aca="false">IF(C483="","",IFERROR(INDEX(Parametri!$C$34:$C$38,MATCH(C483,Parametri!$B$34:$B$38,0)),0))</f>
        <v/>
      </c>
      <c r="G483" s="32" t="str">
        <f aca="false">IF(E483="","",E483*F483)</f>
        <v/>
      </c>
      <c r="H483" s="32" t="str">
        <f aca="false">IF(E483="","",IF(Parametri!$C$6="Forfettario",G483*Parametri!$C$11,0))</f>
        <v/>
      </c>
      <c r="I483" s="32" t="str">
        <f aca="false">IF(E483="","",E483-G483-H483)</f>
        <v/>
      </c>
      <c r="J483" s="30"/>
    </row>
    <row r="484" customFormat="false" ht="15" hidden="false" customHeight="false" outlineLevel="0" collapsed="false">
      <c r="A484" s="28"/>
      <c r="B484" s="29"/>
      <c r="C484" s="17"/>
      <c r="D484" s="17"/>
      <c r="E484" s="30"/>
      <c r="F484" s="31" t="str">
        <f aca="false">IF(C484="","",IFERROR(INDEX(Parametri!$C$34:$C$38,MATCH(C484,Parametri!$B$34:$B$38,0)),0))</f>
        <v/>
      </c>
      <c r="G484" s="32" t="str">
        <f aca="false">IF(E484="","",E484*F484)</f>
        <v/>
      </c>
      <c r="H484" s="32" t="str">
        <f aca="false">IF(E484="","",IF(Parametri!$C$6="Forfettario",G484*Parametri!$C$11,0))</f>
        <v/>
      </c>
      <c r="I484" s="32" t="str">
        <f aca="false">IF(E484="","",E484-G484-H484)</f>
        <v/>
      </c>
      <c r="J484" s="30"/>
    </row>
    <row r="485" customFormat="false" ht="15" hidden="false" customHeight="false" outlineLevel="0" collapsed="false">
      <c r="A485" s="28"/>
      <c r="B485" s="29"/>
      <c r="C485" s="17"/>
      <c r="D485" s="17"/>
      <c r="E485" s="30"/>
      <c r="F485" s="31" t="str">
        <f aca="false">IF(C485="","",IFERROR(INDEX(Parametri!$C$34:$C$38,MATCH(C485,Parametri!$B$34:$B$38,0)),0))</f>
        <v/>
      </c>
      <c r="G485" s="32" t="str">
        <f aca="false">IF(E485="","",E485*F485)</f>
        <v/>
      </c>
      <c r="H485" s="32" t="str">
        <f aca="false">IF(E485="","",IF(Parametri!$C$6="Forfettario",G485*Parametri!$C$11,0))</f>
        <v/>
      </c>
      <c r="I485" s="32" t="str">
        <f aca="false">IF(E485="","",E485-G485-H485)</f>
        <v/>
      </c>
      <c r="J485" s="30"/>
    </row>
    <row r="486" customFormat="false" ht="15" hidden="false" customHeight="false" outlineLevel="0" collapsed="false">
      <c r="A486" s="28"/>
      <c r="B486" s="29"/>
      <c r="C486" s="17"/>
      <c r="D486" s="17"/>
      <c r="E486" s="30"/>
      <c r="F486" s="31" t="str">
        <f aca="false">IF(C486="","",IFERROR(INDEX(Parametri!$C$34:$C$38,MATCH(C486,Parametri!$B$34:$B$38,0)),0))</f>
        <v/>
      </c>
      <c r="G486" s="32" t="str">
        <f aca="false">IF(E486="","",E486*F486)</f>
        <v/>
      </c>
      <c r="H486" s="32" t="str">
        <f aca="false">IF(E486="","",IF(Parametri!$C$6="Forfettario",G486*Parametri!$C$11,0))</f>
        <v/>
      </c>
      <c r="I486" s="32" t="str">
        <f aca="false">IF(E486="","",E486-G486-H486)</f>
        <v/>
      </c>
      <c r="J486" s="30"/>
    </row>
    <row r="487" customFormat="false" ht="15" hidden="false" customHeight="false" outlineLevel="0" collapsed="false">
      <c r="A487" s="28"/>
      <c r="B487" s="29"/>
      <c r="C487" s="17"/>
      <c r="D487" s="17"/>
      <c r="E487" s="30"/>
      <c r="F487" s="31" t="str">
        <f aca="false">IF(C487="","",IFERROR(INDEX(Parametri!$C$34:$C$38,MATCH(C487,Parametri!$B$34:$B$38,0)),0))</f>
        <v/>
      </c>
      <c r="G487" s="32" t="str">
        <f aca="false">IF(E487="","",E487*F487)</f>
        <v/>
      </c>
      <c r="H487" s="32" t="str">
        <f aca="false">IF(E487="","",IF(Parametri!$C$6="Forfettario",G487*Parametri!$C$11,0))</f>
        <v/>
      </c>
      <c r="I487" s="32" t="str">
        <f aca="false">IF(E487="","",E487-G487-H487)</f>
        <v/>
      </c>
      <c r="J487" s="30"/>
    </row>
    <row r="488" customFormat="false" ht="15" hidden="false" customHeight="false" outlineLevel="0" collapsed="false">
      <c r="A488" s="28"/>
      <c r="B488" s="29"/>
      <c r="C488" s="17"/>
      <c r="D488" s="17"/>
      <c r="E488" s="30"/>
      <c r="F488" s="31" t="str">
        <f aca="false">IF(C488="","",IFERROR(INDEX(Parametri!$C$34:$C$38,MATCH(C488,Parametri!$B$34:$B$38,0)),0))</f>
        <v/>
      </c>
      <c r="G488" s="32" t="str">
        <f aca="false">IF(E488="","",E488*F488)</f>
        <v/>
      </c>
      <c r="H488" s="32" t="str">
        <f aca="false">IF(E488="","",IF(Parametri!$C$6="Forfettario",G488*Parametri!$C$11,0))</f>
        <v/>
      </c>
      <c r="I488" s="32" t="str">
        <f aca="false">IF(E488="","",E488-G488-H488)</f>
        <v/>
      </c>
      <c r="J488" s="30"/>
    </row>
    <row r="489" customFormat="false" ht="15" hidden="false" customHeight="false" outlineLevel="0" collapsed="false">
      <c r="A489" s="28"/>
      <c r="B489" s="29"/>
      <c r="C489" s="17"/>
      <c r="D489" s="17"/>
      <c r="E489" s="30"/>
      <c r="F489" s="31" t="str">
        <f aca="false">IF(C489="","",IFERROR(INDEX(Parametri!$C$34:$C$38,MATCH(C489,Parametri!$B$34:$B$38,0)),0))</f>
        <v/>
      </c>
      <c r="G489" s="32" t="str">
        <f aca="false">IF(E489="","",E489*F489)</f>
        <v/>
      </c>
      <c r="H489" s="32" t="str">
        <f aca="false">IF(E489="","",IF(Parametri!$C$6="Forfettario",G489*Parametri!$C$11,0))</f>
        <v/>
      </c>
      <c r="I489" s="32" t="str">
        <f aca="false">IF(E489="","",E489-G489-H489)</f>
        <v/>
      </c>
      <c r="J489" s="30"/>
    </row>
    <row r="490" customFormat="false" ht="15" hidden="false" customHeight="false" outlineLevel="0" collapsed="false">
      <c r="A490" s="28"/>
      <c r="B490" s="29"/>
      <c r="C490" s="17"/>
      <c r="D490" s="17"/>
      <c r="E490" s="30"/>
      <c r="F490" s="31" t="str">
        <f aca="false">IF(C490="","",IFERROR(INDEX(Parametri!$C$34:$C$38,MATCH(C490,Parametri!$B$34:$B$38,0)),0))</f>
        <v/>
      </c>
      <c r="G490" s="32" t="str">
        <f aca="false">IF(E490="","",E490*F490)</f>
        <v/>
      </c>
      <c r="H490" s="32" t="str">
        <f aca="false">IF(E490="","",IF(Parametri!$C$6="Forfettario",G490*Parametri!$C$11,0))</f>
        <v/>
      </c>
      <c r="I490" s="32" t="str">
        <f aca="false">IF(E490="","",E490-G490-H490)</f>
        <v/>
      </c>
      <c r="J490" s="30"/>
    </row>
    <row r="491" customFormat="false" ht="15" hidden="false" customHeight="false" outlineLevel="0" collapsed="false">
      <c r="A491" s="28"/>
      <c r="B491" s="29"/>
      <c r="C491" s="17"/>
      <c r="D491" s="17"/>
      <c r="E491" s="30"/>
      <c r="F491" s="31" t="str">
        <f aca="false">IF(C491="","",IFERROR(INDEX(Parametri!$C$34:$C$38,MATCH(C491,Parametri!$B$34:$B$38,0)),0))</f>
        <v/>
      </c>
      <c r="G491" s="32" t="str">
        <f aca="false">IF(E491="","",E491*F491)</f>
        <v/>
      </c>
      <c r="H491" s="32" t="str">
        <f aca="false">IF(E491="","",IF(Parametri!$C$6="Forfettario",G491*Parametri!$C$11,0))</f>
        <v/>
      </c>
      <c r="I491" s="32" t="str">
        <f aca="false">IF(E491="","",E491-G491-H491)</f>
        <v/>
      </c>
      <c r="J491" s="30"/>
    </row>
    <row r="492" customFormat="false" ht="15" hidden="false" customHeight="false" outlineLevel="0" collapsed="false">
      <c r="A492" s="28"/>
      <c r="B492" s="29"/>
      <c r="C492" s="17"/>
      <c r="D492" s="17"/>
      <c r="E492" s="30"/>
      <c r="F492" s="31" t="str">
        <f aca="false">IF(C492="","",IFERROR(INDEX(Parametri!$C$34:$C$38,MATCH(C492,Parametri!$B$34:$B$38,0)),0))</f>
        <v/>
      </c>
      <c r="G492" s="32" t="str">
        <f aca="false">IF(E492="","",E492*F492)</f>
        <v/>
      </c>
      <c r="H492" s="32" t="str">
        <f aca="false">IF(E492="","",IF(Parametri!$C$6="Forfettario",G492*Parametri!$C$11,0))</f>
        <v/>
      </c>
      <c r="I492" s="32" t="str">
        <f aca="false">IF(E492="","",E492-G492-H492)</f>
        <v/>
      </c>
      <c r="J492" s="30"/>
    </row>
    <row r="493" customFormat="false" ht="15" hidden="false" customHeight="false" outlineLevel="0" collapsed="false">
      <c r="A493" s="28"/>
      <c r="B493" s="29"/>
      <c r="C493" s="17"/>
      <c r="D493" s="17"/>
      <c r="E493" s="30"/>
      <c r="F493" s="31" t="str">
        <f aca="false">IF(C493="","",IFERROR(INDEX(Parametri!$C$34:$C$38,MATCH(C493,Parametri!$B$34:$B$38,0)),0))</f>
        <v/>
      </c>
      <c r="G493" s="32" t="str">
        <f aca="false">IF(E493="","",E493*F493)</f>
        <v/>
      </c>
      <c r="H493" s="32" t="str">
        <f aca="false">IF(E493="","",IF(Parametri!$C$6="Forfettario",G493*Parametri!$C$11,0))</f>
        <v/>
      </c>
      <c r="I493" s="32" t="str">
        <f aca="false">IF(E493="","",E493-G493-H493)</f>
        <v/>
      </c>
      <c r="J493" s="30"/>
    </row>
    <row r="494" customFormat="false" ht="15" hidden="false" customHeight="false" outlineLevel="0" collapsed="false">
      <c r="A494" s="28"/>
      <c r="B494" s="29"/>
      <c r="C494" s="17"/>
      <c r="D494" s="17"/>
      <c r="E494" s="30"/>
      <c r="F494" s="31" t="str">
        <f aca="false">IF(C494="","",IFERROR(INDEX(Parametri!$C$34:$C$38,MATCH(C494,Parametri!$B$34:$B$38,0)),0))</f>
        <v/>
      </c>
      <c r="G494" s="32" t="str">
        <f aca="false">IF(E494="","",E494*F494)</f>
        <v/>
      </c>
      <c r="H494" s="32" t="str">
        <f aca="false">IF(E494="","",IF(Parametri!$C$6="Forfettario",G494*Parametri!$C$11,0))</f>
        <v/>
      </c>
      <c r="I494" s="32" t="str">
        <f aca="false">IF(E494="","",E494-G494-H494)</f>
        <v/>
      </c>
      <c r="J494" s="30"/>
    </row>
    <row r="495" customFormat="false" ht="15" hidden="false" customHeight="false" outlineLevel="0" collapsed="false">
      <c r="A495" s="28"/>
      <c r="B495" s="29"/>
      <c r="C495" s="17"/>
      <c r="D495" s="17"/>
      <c r="E495" s="30"/>
      <c r="F495" s="31" t="str">
        <f aca="false">IF(C495="","",IFERROR(INDEX(Parametri!$C$34:$C$38,MATCH(C495,Parametri!$B$34:$B$38,0)),0))</f>
        <v/>
      </c>
      <c r="G495" s="32" t="str">
        <f aca="false">IF(E495="","",E495*F495)</f>
        <v/>
      </c>
      <c r="H495" s="32" t="str">
        <f aca="false">IF(E495="","",IF(Parametri!$C$6="Forfettario",G495*Parametri!$C$11,0))</f>
        <v/>
      </c>
      <c r="I495" s="32" t="str">
        <f aca="false">IF(E495="","",E495-G495-H495)</f>
        <v/>
      </c>
      <c r="J495" s="30"/>
    </row>
    <row r="496" customFormat="false" ht="15" hidden="false" customHeight="false" outlineLevel="0" collapsed="false">
      <c r="A496" s="28"/>
      <c r="B496" s="29"/>
      <c r="C496" s="17"/>
      <c r="D496" s="17"/>
      <c r="E496" s="30"/>
      <c r="F496" s="31" t="str">
        <f aca="false">IF(C496="","",IFERROR(INDEX(Parametri!$C$34:$C$38,MATCH(C496,Parametri!$B$34:$B$38,0)),0))</f>
        <v/>
      </c>
      <c r="G496" s="32" t="str">
        <f aca="false">IF(E496="","",E496*F496)</f>
        <v/>
      </c>
      <c r="H496" s="32" t="str">
        <f aca="false">IF(E496="","",IF(Parametri!$C$6="Forfettario",G496*Parametri!$C$11,0))</f>
        <v/>
      </c>
      <c r="I496" s="32" t="str">
        <f aca="false">IF(E496="","",E496-G496-H496)</f>
        <v/>
      </c>
      <c r="J496" s="30"/>
    </row>
    <row r="497" customFormat="false" ht="15" hidden="false" customHeight="false" outlineLevel="0" collapsed="false">
      <c r="A497" s="28"/>
      <c r="B497" s="29"/>
      <c r="C497" s="17"/>
      <c r="D497" s="17"/>
      <c r="E497" s="30"/>
      <c r="F497" s="31" t="str">
        <f aca="false">IF(C497="","",IFERROR(INDEX(Parametri!$C$34:$C$38,MATCH(C497,Parametri!$B$34:$B$38,0)),0))</f>
        <v/>
      </c>
      <c r="G497" s="32" t="str">
        <f aca="false">IF(E497="","",E497*F497)</f>
        <v/>
      </c>
      <c r="H497" s="32" t="str">
        <f aca="false">IF(E497="","",IF(Parametri!$C$6="Forfettario",G497*Parametri!$C$11,0))</f>
        <v/>
      </c>
      <c r="I497" s="32" t="str">
        <f aca="false">IF(E497="","",E497-G497-H497)</f>
        <v/>
      </c>
      <c r="J497" s="30"/>
    </row>
    <row r="498" customFormat="false" ht="15" hidden="false" customHeight="false" outlineLevel="0" collapsed="false">
      <c r="A498" s="28"/>
      <c r="B498" s="29"/>
      <c r="C498" s="17"/>
      <c r="D498" s="17"/>
      <c r="E498" s="30"/>
      <c r="F498" s="31" t="str">
        <f aca="false">IF(C498="","",IFERROR(INDEX(Parametri!$C$34:$C$38,MATCH(C498,Parametri!$B$34:$B$38,0)),0))</f>
        <v/>
      </c>
      <c r="G498" s="32" t="str">
        <f aca="false">IF(E498="","",E498*F498)</f>
        <v/>
      </c>
      <c r="H498" s="32" t="str">
        <f aca="false">IF(E498="","",IF(Parametri!$C$6="Forfettario",G498*Parametri!$C$11,0))</f>
        <v/>
      </c>
      <c r="I498" s="32" t="str">
        <f aca="false">IF(E498="","",E498-G498-H498)</f>
        <v/>
      </c>
      <c r="J498" s="30"/>
    </row>
    <row r="499" customFormat="false" ht="15" hidden="false" customHeight="false" outlineLevel="0" collapsed="false">
      <c r="A499" s="28"/>
      <c r="B499" s="29"/>
      <c r="C499" s="17"/>
      <c r="D499" s="17"/>
      <c r="E499" s="30"/>
      <c r="F499" s="31" t="str">
        <f aca="false">IF(C499="","",IFERROR(INDEX(Parametri!$C$34:$C$38,MATCH(C499,Parametri!$B$34:$B$38,0)),0))</f>
        <v/>
      </c>
      <c r="G499" s="32" t="str">
        <f aca="false">IF(E499="","",E499*F499)</f>
        <v/>
      </c>
      <c r="H499" s="32" t="str">
        <f aca="false">IF(E499="","",IF(Parametri!$C$6="Forfettario",G499*Parametri!$C$11,0))</f>
        <v/>
      </c>
      <c r="I499" s="32" t="str">
        <f aca="false">IF(E499="","",E499-G499-H499)</f>
        <v/>
      </c>
      <c r="J499" s="30"/>
    </row>
    <row r="500" customFormat="false" ht="15" hidden="false" customHeight="false" outlineLevel="0" collapsed="false">
      <c r="A500" s="28"/>
      <c r="B500" s="29"/>
      <c r="C500" s="17"/>
      <c r="D500" s="17"/>
      <c r="E500" s="30"/>
      <c r="F500" s="31" t="str">
        <f aca="false">IF(C500="","",IFERROR(INDEX(Parametri!$C$34:$C$38,MATCH(C500,Parametri!$B$34:$B$38,0)),0))</f>
        <v/>
      </c>
      <c r="G500" s="32" t="str">
        <f aca="false">IF(E500="","",E500*F500)</f>
        <v/>
      </c>
      <c r="H500" s="32" t="str">
        <f aca="false">IF(E500="","",IF(Parametri!$C$6="Forfettario",G500*Parametri!$C$11,0))</f>
        <v/>
      </c>
      <c r="I500" s="32" t="str">
        <f aca="false">IF(E500="","",E500-G500-H500)</f>
        <v/>
      </c>
      <c r="J500" s="30"/>
    </row>
    <row r="501" customFormat="false" ht="15" hidden="false" customHeight="false" outlineLevel="0" collapsed="false">
      <c r="A501" s="28"/>
      <c r="B501" s="29"/>
      <c r="C501" s="17"/>
      <c r="D501" s="17"/>
      <c r="E501" s="30"/>
      <c r="F501" s="31" t="str">
        <f aca="false">IF(C501="","",IFERROR(INDEX(Parametri!$C$34:$C$38,MATCH(C501,Parametri!$B$34:$B$38,0)),0))</f>
        <v/>
      </c>
      <c r="G501" s="32" t="str">
        <f aca="false">IF(E501="","",E501*F501)</f>
        <v/>
      </c>
      <c r="H501" s="32" t="str">
        <f aca="false">IF(E501="","",IF(Parametri!$C$6="Forfettario",G501*Parametri!$C$11,0))</f>
        <v/>
      </c>
      <c r="I501" s="32" t="str">
        <f aca="false">IF(E501="","",E501-G501-H501)</f>
        <v/>
      </c>
      <c r="J501" s="30"/>
    </row>
    <row r="502" customFormat="false" ht="15" hidden="false" customHeight="false" outlineLevel="0" collapsed="false">
      <c r="A502" s="28"/>
      <c r="B502" s="29"/>
      <c r="C502" s="17"/>
      <c r="D502" s="17"/>
      <c r="E502" s="30"/>
      <c r="F502" s="31" t="str">
        <f aca="false">IF(C502="","",IFERROR(INDEX(Parametri!$C$34:$C$38,MATCH(C502,Parametri!$B$34:$B$38,0)),0))</f>
        <v/>
      </c>
      <c r="G502" s="32" t="str">
        <f aca="false">IF(E502="","",E502*F502)</f>
        <v/>
      </c>
      <c r="H502" s="32" t="str">
        <f aca="false">IF(E502="","",IF(Parametri!$C$6="Forfettario",G502*Parametri!$C$11,0))</f>
        <v/>
      </c>
      <c r="I502" s="32" t="str">
        <f aca="false">IF(E502="","",E502-G502-H502)</f>
        <v/>
      </c>
      <c r="J502" s="30"/>
    </row>
    <row r="503" customFormat="false" ht="15" hidden="false" customHeight="false" outlineLevel="0" collapsed="false">
      <c r="A503" s="28"/>
      <c r="B503" s="29"/>
      <c r="C503" s="17"/>
      <c r="D503" s="17"/>
      <c r="E503" s="30"/>
      <c r="F503" s="31" t="str">
        <f aca="false">IF(C503="","",IFERROR(INDEX(Parametri!$C$34:$C$38,MATCH(C503,Parametri!$B$34:$B$38,0)),0))</f>
        <v/>
      </c>
      <c r="G503" s="32" t="str">
        <f aca="false">IF(E503="","",E503*F503)</f>
        <v/>
      </c>
      <c r="H503" s="32" t="str">
        <f aca="false">IF(E503="","",IF(Parametri!$C$6="Forfettario",G503*Parametri!$C$11,0))</f>
        <v/>
      </c>
      <c r="I503" s="32" t="str">
        <f aca="false">IF(E503="","",E503-G503-H503)</f>
        <v/>
      </c>
      <c r="J503" s="30"/>
    </row>
    <row r="504" customFormat="false" ht="15" hidden="false" customHeight="false" outlineLevel="0" collapsed="false">
      <c r="A504" s="28"/>
      <c r="B504" s="29"/>
      <c r="C504" s="17"/>
      <c r="D504" s="17"/>
      <c r="E504" s="30"/>
      <c r="F504" s="31" t="str">
        <f aca="false">IF(C504="","",IFERROR(INDEX(Parametri!$C$34:$C$38,MATCH(C504,Parametri!$B$34:$B$38,0)),0))</f>
        <v/>
      </c>
      <c r="G504" s="32" t="str">
        <f aca="false">IF(E504="","",E504*F504)</f>
        <v/>
      </c>
      <c r="H504" s="32" t="str">
        <f aca="false">IF(E504="","",IF(Parametri!$C$6="Forfettario",G504*Parametri!$C$11,0))</f>
        <v/>
      </c>
      <c r="I504" s="32" t="str">
        <f aca="false">IF(E504="","",E504-G504-H504)</f>
        <v/>
      </c>
      <c r="J504" s="30"/>
    </row>
    <row r="505" customFormat="false" ht="15" hidden="false" customHeight="false" outlineLevel="0" collapsed="false">
      <c r="A505" s="28"/>
      <c r="B505" s="29"/>
      <c r="C505" s="17"/>
      <c r="D505" s="17"/>
      <c r="E505" s="30"/>
      <c r="F505" s="31" t="str">
        <f aca="false">IF(C505="","",IFERROR(INDEX(Parametri!$C$34:$C$38,MATCH(C505,Parametri!$B$34:$B$38,0)),0))</f>
        <v/>
      </c>
      <c r="G505" s="32" t="str">
        <f aca="false">IF(E505="","",E505*F505)</f>
        <v/>
      </c>
      <c r="H505" s="32" t="str">
        <f aca="false">IF(E505="","",IF(Parametri!$C$6="Forfettario",G505*Parametri!$C$11,0))</f>
        <v/>
      </c>
      <c r="I505" s="32" t="str">
        <f aca="false">IF(E505="","",E505-G505-H505)</f>
        <v/>
      </c>
      <c r="J505" s="30"/>
    </row>
  </sheetData>
  <dataValidations count="4">
    <dataValidation allowBlank="true" error="Scrivi un importo positivo." errorStyle="stop" errorTitle="Importo" operator="greaterThanOrEqual" showDropDown="false" showErrorMessage="true" showInputMessage="false" sqref="E6:E505 J6:J505" type="decimal">
      <formula1>0</formula1>
      <formula2>0</formula2>
    </dataValidation>
    <dataValidation allowBlank="true" error="Scegli un portale dall'elenco (lo modifichi nel foglio Parametri)." errorStyle="stop" errorTitle="Portale" operator="between" showDropDown="false" showErrorMessage="true" showInputMessage="false" sqref="C6:C505" type="list">
      <formula1>Parametri!$B$34:$B$38</formula1>
      <formula2>0</formula2>
    </dataValidation>
    <dataValidation allowBlank="true" error="Scrivi una data valida, ad esempio 12/07/2026." errorStyle="stop" errorTitle="Data" operator="greaterThan" showDropDown="false" showErrorMessage="true" showInputMessage="false" sqref="A6:A505" type="date">
      <formula1>36526</formula1>
      <formula2>0</formula2>
    </dataValidation>
    <dataValidation allowBlank="true" error="Scrivi un numero intero di notti." errorStyle="stop" errorTitle="Notti" operator="between" showDropDown="false" showErrorMessage="true" showInputMessage="false" sqref="B6:B505" type="whole">
      <formula1>1</formula1>
      <formula2>366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8"/>
    <col collapsed="false" customWidth="true" hidden="false" outlineLevel="0" max="3" min="3" style="0" width="36"/>
    <col collapsed="false" customWidth="true" hidden="false" outlineLevel="0" max="4" min="4" style="0" width="24"/>
    <col collapsed="false" customWidth="true" hidden="false" outlineLevel="0" max="5" min="5" style="0" width="17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3" customFormat="false" ht="15" hidden="false" customHeight="false" outlineLevel="0" collapsed="false">
      <c r="A3" s="20" t="s">
        <v>101</v>
      </c>
      <c r="B3" s="20" t="s">
        <v>73</v>
      </c>
      <c r="C3" s="20" t="s">
        <v>102</v>
      </c>
      <c r="D3" s="20" t="s">
        <v>103</v>
      </c>
      <c r="E3" s="21" t="n">
        <v>35</v>
      </c>
      <c r="F3" s="20" t="s">
        <v>104</v>
      </c>
      <c r="G3" s="20" t="s">
        <v>89</v>
      </c>
    </row>
    <row r="4" customFormat="false" ht="15" hidden="false" customHeight="false" outlineLevel="0" collapsed="false">
      <c r="A4" s="23" t="s">
        <v>105</v>
      </c>
      <c r="B4" s="25"/>
      <c r="C4" s="25"/>
      <c r="D4" s="25"/>
      <c r="E4" s="26" t="n">
        <f aca="false">SUM(E6:E505)</f>
        <v>0</v>
      </c>
      <c r="F4" s="25"/>
    </row>
    <row r="5" customFormat="false" ht="42" hidden="false" customHeight="true" outlineLevel="0" collapsed="false">
      <c r="A5" s="16" t="s">
        <v>106</v>
      </c>
      <c r="B5" s="16" t="s">
        <v>107</v>
      </c>
      <c r="C5" s="16" t="s">
        <v>108</v>
      </c>
      <c r="D5" s="16" t="s">
        <v>109</v>
      </c>
      <c r="E5" s="16" t="s">
        <v>110</v>
      </c>
      <c r="F5" s="16" t="s">
        <v>111</v>
      </c>
    </row>
    <row r="6" customFormat="false" ht="15" hidden="false" customHeight="false" outlineLevel="0" collapsed="false">
      <c r="A6" s="28"/>
      <c r="B6" s="17"/>
      <c r="C6" s="17"/>
      <c r="D6" s="17"/>
      <c r="E6" s="30"/>
      <c r="F6" s="17"/>
    </row>
    <row r="7" customFormat="false" ht="15" hidden="false" customHeight="false" outlineLevel="0" collapsed="false">
      <c r="A7" s="28"/>
      <c r="B7" s="17"/>
      <c r="C7" s="17"/>
      <c r="D7" s="17"/>
      <c r="E7" s="30"/>
      <c r="F7" s="17"/>
    </row>
    <row r="8" customFormat="false" ht="15" hidden="false" customHeight="false" outlineLevel="0" collapsed="false">
      <c r="A8" s="28"/>
      <c r="B8" s="17"/>
      <c r="C8" s="17"/>
      <c r="D8" s="17"/>
      <c r="E8" s="30"/>
      <c r="F8" s="17"/>
    </row>
    <row r="9" customFormat="false" ht="15" hidden="false" customHeight="false" outlineLevel="0" collapsed="false">
      <c r="A9" s="28"/>
      <c r="B9" s="17"/>
      <c r="C9" s="17"/>
      <c r="D9" s="17"/>
      <c r="E9" s="30"/>
      <c r="F9" s="17"/>
    </row>
    <row r="10" customFormat="false" ht="15" hidden="false" customHeight="false" outlineLevel="0" collapsed="false">
      <c r="A10" s="28"/>
      <c r="B10" s="17"/>
      <c r="C10" s="17"/>
      <c r="D10" s="17"/>
      <c r="E10" s="30"/>
      <c r="F10" s="17"/>
    </row>
    <row r="11" customFormat="false" ht="15" hidden="false" customHeight="false" outlineLevel="0" collapsed="false">
      <c r="A11" s="28"/>
      <c r="B11" s="17"/>
      <c r="C11" s="17"/>
      <c r="D11" s="17"/>
      <c r="E11" s="30"/>
      <c r="F11" s="17"/>
    </row>
    <row r="12" customFormat="false" ht="15" hidden="false" customHeight="false" outlineLevel="0" collapsed="false">
      <c r="A12" s="28"/>
      <c r="B12" s="17"/>
      <c r="C12" s="17"/>
      <c r="D12" s="17"/>
      <c r="E12" s="30"/>
      <c r="F12" s="17"/>
    </row>
    <row r="13" customFormat="false" ht="15" hidden="false" customHeight="false" outlineLevel="0" collapsed="false">
      <c r="A13" s="28"/>
      <c r="B13" s="17"/>
      <c r="C13" s="17"/>
      <c r="D13" s="17"/>
      <c r="E13" s="30"/>
      <c r="F13" s="17"/>
    </row>
    <row r="14" customFormat="false" ht="15" hidden="false" customHeight="false" outlineLevel="0" collapsed="false">
      <c r="A14" s="28"/>
      <c r="B14" s="17"/>
      <c r="C14" s="17"/>
      <c r="D14" s="17"/>
      <c r="E14" s="30"/>
      <c r="F14" s="17"/>
    </row>
    <row r="15" customFormat="false" ht="15" hidden="false" customHeight="false" outlineLevel="0" collapsed="false">
      <c r="A15" s="28"/>
      <c r="B15" s="17"/>
      <c r="C15" s="17"/>
      <c r="D15" s="17"/>
      <c r="E15" s="30"/>
      <c r="F15" s="17"/>
    </row>
    <row r="16" customFormat="false" ht="15" hidden="false" customHeight="false" outlineLevel="0" collapsed="false">
      <c r="A16" s="28"/>
      <c r="B16" s="17"/>
      <c r="C16" s="17"/>
      <c r="D16" s="17"/>
      <c r="E16" s="30"/>
      <c r="F16" s="17"/>
    </row>
    <row r="17" customFormat="false" ht="15" hidden="false" customHeight="false" outlineLevel="0" collapsed="false">
      <c r="A17" s="28"/>
      <c r="B17" s="17"/>
      <c r="C17" s="17"/>
      <c r="D17" s="17"/>
      <c r="E17" s="30"/>
      <c r="F17" s="17"/>
    </row>
    <row r="18" customFormat="false" ht="15" hidden="false" customHeight="false" outlineLevel="0" collapsed="false">
      <c r="A18" s="28"/>
      <c r="B18" s="17"/>
      <c r="C18" s="17"/>
      <c r="D18" s="17"/>
      <c r="E18" s="30"/>
      <c r="F18" s="17"/>
    </row>
    <row r="19" customFormat="false" ht="15" hidden="false" customHeight="false" outlineLevel="0" collapsed="false">
      <c r="A19" s="28"/>
      <c r="B19" s="17"/>
      <c r="C19" s="17"/>
      <c r="D19" s="17"/>
      <c r="E19" s="30"/>
      <c r="F19" s="17"/>
    </row>
    <row r="20" customFormat="false" ht="15" hidden="false" customHeight="false" outlineLevel="0" collapsed="false">
      <c r="A20" s="28"/>
      <c r="B20" s="17"/>
      <c r="C20" s="17"/>
      <c r="D20" s="17"/>
      <c r="E20" s="30"/>
      <c r="F20" s="17"/>
    </row>
    <row r="21" customFormat="false" ht="15" hidden="false" customHeight="false" outlineLevel="0" collapsed="false">
      <c r="A21" s="28"/>
      <c r="B21" s="17"/>
      <c r="C21" s="17"/>
      <c r="D21" s="17"/>
      <c r="E21" s="30"/>
      <c r="F21" s="17"/>
    </row>
    <row r="22" customFormat="false" ht="15" hidden="false" customHeight="false" outlineLevel="0" collapsed="false">
      <c r="A22" s="28"/>
      <c r="B22" s="17"/>
      <c r="C22" s="17"/>
      <c r="D22" s="17"/>
      <c r="E22" s="30"/>
      <c r="F22" s="17"/>
    </row>
    <row r="23" customFormat="false" ht="15" hidden="false" customHeight="false" outlineLevel="0" collapsed="false">
      <c r="A23" s="28"/>
      <c r="B23" s="17"/>
      <c r="C23" s="17"/>
      <c r="D23" s="17"/>
      <c r="E23" s="30"/>
      <c r="F23" s="17"/>
    </row>
    <row r="24" customFormat="false" ht="15" hidden="false" customHeight="false" outlineLevel="0" collapsed="false">
      <c r="A24" s="28"/>
      <c r="B24" s="17"/>
      <c r="C24" s="17"/>
      <c r="D24" s="17"/>
      <c r="E24" s="30"/>
      <c r="F24" s="17"/>
    </row>
    <row r="25" customFormat="false" ht="15" hidden="false" customHeight="false" outlineLevel="0" collapsed="false">
      <c r="A25" s="28"/>
      <c r="B25" s="17"/>
      <c r="C25" s="17"/>
      <c r="D25" s="17"/>
      <c r="E25" s="30"/>
      <c r="F25" s="17"/>
    </row>
    <row r="26" customFormat="false" ht="15" hidden="false" customHeight="false" outlineLevel="0" collapsed="false">
      <c r="A26" s="28"/>
      <c r="B26" s="17"/>
      <c r="C26" s="17"/>
      <c r="D26" s="17"/>
      <c r="E26" s="30"/>
      <c r="F26" s="17"/>
    </row>
    <row r="27" customFormat="false" ht="15" hidden="false" customHeight="false" outlineLevel="0" collapsed="false">
      <c r="A27" s="28"/>
      <c r="B27" s="17"/>
      <c r="C27" s="17"/>
      <c r="D27" s="17"/>
      <c r="E27" s="30"/>
      <c r="F27" s="17"/>
    </row>
    <row r="28" customFormat="false" ht="15" hidden="false" customHeight="false" outlineLevel="0" collapsed="false">
      <c r="A28" s="28"/>
      <c r="B28" s="17"/>
      <c r="C28" s="17"/>
      <c r="D28" s="17"/>
      <c r="E28" s="30"/>
      <c r="F28" s="17"/>
    </row>
    <row r="29" customFormat="false" ht="15" hidden="false" customHeight="false" outlineLevel="0" collapsed="false">
      <c r="A29" s="28"/>
      <c r="B29" s="17"/>
      <c r="C29" s="17"/>
      <c r="D29" s="17"/>
      <c r="E29" s="30"/>
      <c r="F29" s="17"/>
    </row>
    <row r="30" customFormat="false" ht="15" hidden="false" customHeight="false" outlineLevel="0" collapsed="false">
      <c r="A30" s="28"/>
      <c r="B30" s="17"/>
      <c r="C30" s="17"/>
      <c r="D30" s="17"/>
      <c r="E30" s="30"/>
      <c r="F30" s="17"/>
    </row>
    <row r="31" customFormat="false" ht="15" hidden="false" customHeight="false" outlineLevel="0" collapsed="false">
      <c r="A31" s="28"/>
      <c r="B31" s="17"/>
      <c r="C31" s="17"/>
      <c r="D31" s="17"/>
      <c r="E31" s="30"/>
      <c r="F31" s="17"/>
    </row>
    <row r="32" customFormat="false" ht="15" hidden="false" customHeight="false" outlineLevel="0" collapsed="false">
      <c r="A32" s="28"/>
      <c r="B32" s="17"/>
      <c r="C32" s="17"/>
      <c r="D32" s="17"/>
      <c r="E32" s="30"/>
      <c r="F32" s="17"/>
    </row>
    <row r="33" customFormat="false" ht="15" hidden="false" customHeight="false" outlineLevel="0" collapsed="false">
      <c r="A33" s="28"/>
      <c r="B33" s="17"/>
      <c r="C33" s="17"/>
      <c r="D33" s="17"/>
      <c r="E33" s="30"/>
      <c r="F33" s="17"/>
    </row>
    <row r="34" customFormat="false" ht="15" hidden="false" customHeight="false" outlineLevel="0" collapsed="false">
      <c r="A34" s="28"/>
      <c r="B34" s="17"/>
      <c r="C34" s="17"/>
      <c r="D34" s="17"/>
      <c r="E34" s="30"/>
      <c r="F34" s="17"/>
    </row>
    <row r="35" customFormat="false" ht="15" hidden="false" customHeight="false" outlineLevel="0" collapsed="false">
      <c r="A35" s="28"/>
      <c r="B35" s="17"/>
      <c r="C35" s="17"/>
      <c r="D35" s="17"/>
      <c r="E35" s="30"/>
      <c r="F35" s="17"/>
    </row>
    <row r="36" customFormat="false" ht="15" hidden="false" customHeight="false" outlineLevel="0" collapsed="false">
      <c r="A36" s="28"/>
      <c r="B36" s="17"/>
      <c r="C36" s="17"/>
      <c r="D36" s="17"/>
      <c r="E36" s="30"/>
      <c r="F36" s="17"/>
    </row>
    <row r="37" customFormat="false" ht="15" hidden="false" customHeight="false" outlineLevel="0" collapsed="false">
      <c r="A37" s="28"/>
      <c r="B37" s="17"/>
      <c r="C37" s="17"/>
      <c r="D37" s="17"/>
      <c r="E37" s="30"/>
      <c r="F37" s="17"/>
    </row>
    <row r="38" customFormat="false" ht="15" hidden="false" customHeight="false" outlineLevel="0" collapsed="false">
      <c r="A38" s="28"/>
      <c r="B38" s="17"/>
      <c r="C38" s="17"/>
      <c r="D38" s="17"/>
      <c r="E38" s="30"/>
      <c r="F38" s="17"/>
    </row>
    <row r="39" customFormat="false" ht="15" hidden="false" customHeight="false" outlineLevel="0" collapsed="false">
      <c r="A39" s="28"/>
      <c r="B39" s="17"/>
      <c r="C39" s="17"/>
      <c r="D39" s="17"/>
      <c r="E39" s="30"/>
      <c r="F39" s="17"/>
    </row>
    <row r="40" customFormat="false" ht="15" hidden="false" customHeight="false" outlineLevel="0" collapsed="false">
      <c r="A40" s="28"/>
      <c r="B40" s="17"/>
      <c r="C40" s="17"/>
      <c r="D40" s="17"/>
      <c r="E40" s="30"/>
      <c r="F40" s="17"/>
    </row>
    <row r="41" customFormat="false" ht="15" hidden="false" customHeight="false" outlineLevel="0" collapsed="false">
      <c r="A41" s="28"/>
      <c r="B41" s="17"/>
      <c r="C41" s="17"/>
      <c r="D41" s="17"/>
      <c r="E41" s="30"/>
      <c r="F41" s="17"/>
    </row>
    <row r="42" customFormat="false" ht="15" hidden="false" customHeight="false" outlineLevel="0" collapsed="false">
      <c r="A42" s="28"/>
      <c r="B42" s="17"/>
      <c r="C42" s="17"/>
      <c r="D42" s="17"/>
      <c r="E42" s="30"/>
      <c r="F42" s="17"/>
    </row>
    <row r="43" customFormat="false" ht="15" hidden="false" customHeight="false" outlineLevel="0" collapsed="false">
      <c r="A43" s="28"/>
      <c r="B43" s="17"/>
      <c r="C43" s="17"/>
      <c r="D43" s="17"/>
      <c r="E43" s="30"/>
      <c r="F43" s="17"/>
    </row>
    <row r="44" customFormat="false" ht="15" hidden="false" customHeight="false" outlineLevel="0" collapsed="false">
      <c r="A44" s="28"/>
      <c r="B44" s="17"/>
      <c r="C44" s="17"/>
      <c r="D44" s="17"/>
      <c r="E44" s="30"/>
      <c r="F44" s="17"/>
    </row>
    <row r="45" customFormat="false" ht="15" hidden="false" customHeight="false" outlineLevel="0" collapsed="false">
      <c r="A45" s="28"/>
      <c r="B45" s="17"/>
      <c r="C45" s="17"/>
      <c r="D45" s="17"/>
      <c r="E45" s="30"/>
      <c r="F45" s="17"/>
    </row>
    <row r="46" customFormat="false" ht="15" hidden="false" customHeight="false" outlineLevel="0" collapsed="false">
      <c r="A46" s="28"/>
      <c r="B46" s="17"/>
      <c r="C46" s="17"/>
      <c r="D46" s="17"/>
      <c r="E46" s="30"/>
      <c r="F46" s="17"/>
    </row>
    <row r="47" customFormat="false" ht="15" hidden="false" customHeight="false" outlineLevel="0" collapsed="false">
      <c r="A47" s="28"/>
      <c r="B47" s="17"/>
      <c r="C47" s="17"/>
      <c r="D47" s="17"/>
      <c r="E47" s="30"/>
      <c r="F47" s="17"/>
    </row>
    <row r="48" customFormat="false" ht="15" hidden="false" customHeight="false" outlineLevel="0" collapsed="false">
      <c r="A48" s="28"/>
      <c r="B48" s="17"/>
      <c r="C48" s="17"/>
      <c r="D48" s="17"/>
      <c r="E48" s="30"/>
      <c r="F48" s="17"/>
    </row>
    <row r="49" customFormat="false" ht="15" hidden="false" customHeight="false" outlineLevel="0" collapsed="false">
      <c r="A49" s="28"/>
      <c r="B49" s="17"/>
      <c r="C49" s="17"/>
      <c r="D49" s="17"/>
      <c r="E49" s="30"/>
      <c r="F49" s="17"/>
    </row>
    <row r="50" customFormat="false" ht="15" hidden="false" customHeight="false" outlineLevel="0" collapsed="false">
      <c r="A50" s="28"/>
      <c r="B50" s="17"/>
      <c r="C50" s="17"/>
      <c r="D50" s="17"/>
      <c r="E50" s="30"/>
      <c r="F50" s="17"/>
    </row>
    <row r="51" customFormat="false" ht="15" hidden="false" customHeight="false" outlineLevel="0" collapsed="false">
      <c r="A51" s="28"/>
      <c r="B51" s="17"/>
      <c r="C51" s="17"/>
      <c r="D51" s="17"/>
      <c r="E51" s="30"/>
      <c r="F51" s="17"/>
    </row>
    <row r="52" customFormat="false" ht="15" hidden="false" customHeight="false" outlineLevel="0" collapsed="false">
      <c r="A52" s="28"/>
      <c r="B52" s="17"/>
      <c r="C52" s="17"/>
      <c r="D52" s="17"/>
      <c r="E52" s="30"/>
      <c r="F52" s="17"/>
    </row>
    <row r="53" customFormat="false" ht="15" hidden="false" customHeight="false" outlineLevel="0" collapsed="false">
      <c r="A53" s="28"/>
      <c r="B53" s="17"/>
      <c r="C53" s="17"/>
      <c r="D53" s="17"/>
      <c r="E53" s="30"/>
      <c r="F53" s="17"/>
    </row>
    <row r="54" customFormat="false" ht="15" hidden="false" customHeight="false" outlineLevel="0" collapsed="false">
      <c r="A54" s="28"/>
      <c r="B54" s="17"/>
      <c r="C54" s="17"/>
      <c r="D54" s="17"/>
      <c r="E54" s="30"/>
      <c r="F54" s="17"/>
    </row>
    <row r="55" customFormat="false" ht="15" hidden="false" customHeight="false" outlineLevel="0" collapsed="false">
      <c r="A55" s="28"/>
      <c r="B55" s="17"/>
      <c r="C55" s="17"/>
      <c r="D55" s="17"/>
      <c r="E55" s="30"/>
      <c r="F55" s="17"/>
    </row>
    <row r="56" customFormat="false" ht="15" hidden="false" customHeight="false" outlineLevel="0" collapsed="false">
      <c r="A56" s="28"/>
      <c r="B56" s="17"/>
      <c r="C56" s="17"/>
      <c r="D56" s="17"/>
      <c r="E56" s="30"/>
      <c r="F56" s="17"/>
    </row>
    <row r="57" customFormat="false" ht="15" hidden="false" customHeight="false" outlineLevel="0" collapsed="false">
      <c r="A57" s="28"/>
      <c r="B57" s="17"/>
      <c r="C57" s="17"/>
      <c r="D57" s="17"/>
      <c r="E57" s="30"/>
      <c r="F57" s="17"/>
    </row>
    <row r="58" customFormat="false" ht="15" hidden="false" customHeight="false" outlineLevel="0" collapsed="false">
      <c r="A58" s="28"/>
      <c r="B58" s="17"/>
      <c r="C58" s="17"/>
      <c r="D58" s="17"/>
      <c r="E58" s="30"/>
      <c r="F58" s="17"/>
    </row>
    <row r="59" customFormat="false" ht="15" hidden="false" customHeight="false" outlineLevel="0" collapsed="false">
      <c r="A59" s="28"/>
      <c r="B59" s="17"/>
      <c r="C59" s="17"/>
      <c r="D59" s="17"/>
      <c r="E59" s="30"/>
      <c r="F59" s="17"/>
    </row>
    <row r="60" customFormat="false" ht="15" hidden="false" customHeight="false" outlineLevel="0" collapsed="false">
      <c r="A60" s="28"/>
      <c r="B60" s="17"/>
      <c r="C60" s="17"/>
      <c r="D60" s="17"/>
      <c r="E60" s="30"/>
      <c r="F60" s="17"/>
    </row>
    <row r="61" customFormat="false" ht="15" hidden="false" customHeight="false" outlineLevel="0" collapsed="false">
      <c r="A61" s="28"/>
      <c r="B61" s="17"/>
      <c r="C61" s="17"/>
      <c r="D61" s="17"/>
      <c r="E61" s="30"/>
      <c r="F61" s="17"/>
    </row>
    <row r="62" customFormat="false" ht="15" hidden="false" customHeight="false" outlineLevel="0" collapsed="false">
      <c r="A62" s="28"/>
      <c r="B62" s="17"/>
      <c r="C62" s="17"/>
      <c r="D62" s="17"/>
      <c r="E62" s="30"/>
      <c r="F62" s="17"/>
    </row>
    <row r="63" customFormat="false" ht="15" hidden="false" customHeight="false" outlineLevel="0" collapsed="false">
      <c r="A63" s="28"/>
      <c r="B63" s="17"/>
      <c r="C63" s="17"/>
      <c r="D63" s="17"/>
      <c r="E63" s="30"/>
      <c r="F63" s="17"/>
    </row>
    <row r="64" customFormat="false" ht="15" hidden="false" customHeight="false" outlineLevel="0" collapsed="false">
      <c r="A64" s="28"/>
      <c r="B64" s="17"/>
      <c r="C64" s="17"/>
      <c r="D64" s="17"/>
      <c r="E64" s="30"/>
      <c r="F64" s="17"/>
    </row>
    <row r="65" customFormat="false" ht="15" hidden="false" customHeight="false" outlineLevel="0" collapsed="false">
      <c r="A65" s="28"/>
      <c r="B65" s="17"/>
      <c r="C65" s="17"/>
      <c r="D65" s="17"/>
      <c r="E65" s="30"/>
      <c r="F65" s="17"/>
    </row>
    <row r="66" customFormat="false" ht="15" hidden="false" customHeight="false" outlineLevel="0" collapsed="false">
      <c r="A66" s="28"/>
      <c r="B66" s="17"/>
      <c r="C66" s="17"/>
      <c r="D66" s="17"/>
      <c r="E66" s="30"/>
      <c r="F66" s="17"/>
    </row>
    <row r="67" customFormat="false" ht="15" hidden="false" customHeight="false" outlineLevel="0" collapsed="false">
      <c r="A67" s="28"/>
      <c r="B67" s="17"/>
      <c r="C67" s="17"/>
      <c r="D67" s="17"/>
      <c r="E67" s="30"/>
      <c r="F67" s="17"/>
    </row>
    <row r="68" customFormat="false" ht="15" hidden="false" customHeight="false" outlineLevel="0" collapsed="false">
      <c r="A68" s="28"/>
      <c r="B68" s="17"/>
      <c r="C68" s="17"/>
      <c r="D68" s="17"/>
      <c r="E68" s="30"/>
      <c r="F68" s="17"/>
    </row>
    <row r="69" customFormat="false" ht="15" hidden="false" customHeight="false" outlineLevel="0" collapsed="false">
      <c r="A69" s="28"/>
      <c r="B69" s="17"/>
      <c r="C69" s="17"/>
      <c r="D69" s="17"/>
      <c r="E69" s="30"/>
      <c r="F69" s="17"/>
    </row>
    <row r="70" customFormat="false" ht="15" hidden="false" customHeight="false" outlineLevel="0" collapsed="false">
      <c r="A70" s="28"/>
      <c r="B70" s="17"/>
      <c r="C70" s="17"/>
      <c r="D70" s="17"/>
      <c r="E70" s="30"/>
      <c r="F70" s="17"/>
    </row>
    <row r="71" customFormat="false" ht="15" hidden="false" customHeight="false" outlineLevel="0" collapsed="false">
      <c r="A71" s="28"/>
      <c r="B71" s="17"/>
      <c r="C71" s="17"/>
      <c r="D71" s="17"/>
      <c r="E71" s="30"/>
      <c r="F71" s="17"/>
    </row>
    <row r="72" customFormat="false" ht="15" hidden="false" customHeight="false" outlineLevel="0" collapsed="false">
      <c r="A72" s="28"/>
      <c r="B72" s="17"/>
      <c r="C72" s="17"/>
      <c r="D72" s="17"/>
      <c r="E72" s="30"/>
      <c r="F72" s="17"/>
    </row>
    <row r="73" customFormat="false" ht="15" hidden="false" customHeight="false" outlineLevel="0" collapsed="false">
      <c r="A73" s="28"/>
      <c r="B73" s="17"/>
      <c r="C73" s="17"/>
      <c r="D73" s="17"/>
      <c r="E73" s="30"/>
      <c r="F73" s="17"/>
    </row>
    <row r="74" customFormat="false" ht="15" hidden="false" customHeight="false" outlineLevel="0" collapsed="false">
      <c r="A74" s="28"/>
      <c r="B74" s="17"/>
      <c r="C74" s="17"/>
      <c r="D74" s="17"/>
      <c r="E74" s="30"/>
      <c r="F74" s="17"/>
    </row>
    <row r="75" customFormat="false" ht="15" hidden="false" customHeight="false" outlineLevel="0" collapsed="false">
      <c r="A75" s="28"/>
      <c r="B75" s="17"/>
      <c r="C75" s="17"/>
      <c r="D75" s="17"/>
      <c r="E75" s="30"/>
      <c r="F75" s="17"/>
    </row>
    <row r="76" customFormat="false" ht="15" hidden="false" customHeight="false" outlineLevel="0" collapsed="false">
      <c r="A76" s="28"/>
      <c r="B76" s="17"/>
      <c r="C76" s="17"/>
      <c r="D76" s="17"/>
      <c r="E76" s="30"/>
      <c r="F76" s="17"/>
    </row>
    <row r="77" customFormat="false" ht="15" hidden="false" customHeight="false" outlineLevel="0" collapsed="false">
      <c r="A77" s="28"/>
      <c r="B77" s="17"/>
      <c r="C77" s="17"/>
      <c r="D77" s="17"/>
      <c r="E77" s="30"/>
      <c r="F77" s="17"/>
    </row>
    <row r="78" customFormat="false" ht="15" hidden="false" customHeight="false" outlineLevel="0" collapsed="false">
      <c r="A78" s="28"/>
      <c r="B78" s="17"/>
      <c r="C78" s="17"/>
      <c r="D78" s="17"/>
      <c r="E78" s="30"/>
      <c r="F78" s="17"/>
    </row>
    <row r="79" customFormat="false" ht="15" hidden="false" customHeight="false" outlineLevel="0" collapsed="false">
      <c r="A79" s="28"/>
      <c r="B79" s="17"/>
      <c r="C79" s="17"/>
      <c r="D79" s="17"/>
      <c r="E79" s="30"/>
      <c r="F79" s="17"/>
    </row>
    <row r="80" customFormat="false" ht="15" hidden="false" customHeight="false" outlineLevel="0" collapsed="false">
      <c r="A80" s="28"/>
      <c r="B80" s="17"/>
      <c r="C80" s="17"/>
      <c r="D80" s="17"/>
      <c r="E80" s="30"/>
      <c r="F80" s="17"/>
    </row>
    <row r="81" customFormat="false" ht="15" hidden="false" customHeight="false" outlineLevel="0" collapsed="false">
      <c r="A81" s="28"/>
      <c r="B81" s="17"/>
      <c r="C81" s="17"/>
      <c r="D81" s="17"/>
      <c r="E81" s="30"/>
      <c r="F81" s="17"/>
    </row>
    <row r="82" customFormat="false" ht="15" hidden="false" customHeight="false" outlineLevel="0" collapsed="false">
      <c r="A82" s="28"/>
      <c r="B82" s="17"/>
      <c r="C82" s="17"/>
      <c r="D82" s="17"/>
      <c r="E82" s="30"/>
      <c r="F82" s="17"/>
    </row>
    <row r="83" customFormat="false" ht="15" hidden="false" customHeight="false" outlineLevel="0" collapsed="false">
      <c r="A83" s="28"/>
      <c r="B83" s="17"/>
      <c r="C83" s="17"/>
      <c r="D83" s="17"/>
      <c r="E83" s="30"/>
      <c r="F83" s="17"/>
    </row>
    <row r="84" customFormat="false" ht="15" hidden="false" customHeight="false" outlineLevel="0" collapsed="false">
      <c r="A84" s="28"/>
      <c r="B84" s="17"/>
      <c r="C84" s="17"/>
      <c r="D84" s="17"/>
      <c r="E84" s="30"/>
      <c r="F84" s="17"/>
    </row>
    <row r="85" customFormat="false" ht="15" hidden="false" customHeight="false" outlineLevel="0" collapsed="false">
      <c r="A85" s="28"/>
      <c r="B85" s="17"/>
      <c r="C85" s="17"/>
      <c r="D85" s="17"/>
      <c r="E85" s="30"/>
      <c r="F85" s="17"/>
    </row>
    <row r="86" customFormat="false" ht="15" hidden="false" customHeight="false" outlineLevel="0" collapsed="false">
      <c r="A86" s="28"/>
      <c r="B86" s="17"/>
      <c r="C86" s="17"/>
      <c r="D86" s="17"/>
      <c r="E86" s="30"/>
      <c r="F86" s="17"/>
    </row>
    <row r="87" customFormat="false" ht="15" hidden="false" customHeight="false" outlineLevel="0" collapsed="false">
      <c r="A87" s="28"/>
      <c r="B87" s="17"/>
      <c r="C87" s="17"/>
      <c r="D87" s="17"/>
      <c r="E87" s="30"/>
      <c r="F87" s="17"/>
    </row>
    <row r="88" customFormat="false" ht="15" hidden="false" customHeight="false" outlineLevel="0" collapsed="false">
      <c r="A88" s="28"/>
      <c r="B88" s="17"/>
      <c r="C88" s="17"/>
      <c r="D88" s="17"/>
      <c r="E88" s="30"/>
      <c r="F88" s="17"/>
    </row>
    <row r="89" customFormat="false" ht="15" hidden="false" customHeight="false" outlineLevel="0" collapsed="false">
      <c r="A89" s="28"/>
      <c r="B89" s="17"/>
      <c r="C89" s="17"/>
      <c r="D89" s="17"/>
      <c r="E89" s="30"/>
      <c r="F89" s="17"/>
    </row>
    <row r="90" customFormat="false" ht="15" hidden="false" customHeight="false" outlineLevel="0" collapsed="false">
      <c r="A90" s="28"/>
      <c r="B90" s="17"/>
      <c r="C90" s="17"/>
      <c r="D90" s="17"/>
      <c r="E90" s="30"/>
      <c r="F90" s="17"/>
    </row>
    <row r="91" customFormat="false" ht="15" hidden="false" customHeight="false" outlineLevel="0" collapsed="false">
      <c r="A91" s="28"/>
      <c r="B91" s="17"/>
      <c r="C91" s="17"/>
      <c r="D91" s="17"/>
      <c r="E91" s="30"/>
      <c r="F91" s="17"/>
    </row>
    <row r="92" customFormat="false" ht="15" hidden="false" customHeight="false" outlineLevel="0" collapsed="false">
      <c r="A92" s="28"/>
      <c r="B92" s="17"/>
      <c r="C92" s="17"/>
      <c r="D92" s="17"/>
      <c r="E92" s="30"/>
      <c r="F92" s="17"/>
    </row>
    <row r="93" customFormat="false" ht="15" hidden="false" customHeight="false" outlineLevel="0" collapsed="false">
      <c r="A93" s="28"/>
      <c r="B93" s="17"/>
      <c r="C93" s="17"/>
      <c r="D93" s="17"/>
      <c r="E93" s="30"/>
      <c r="F93" s="17"/>
    </row>
    <row r="94" customFormat="false" ht="15" hidden="false" customHeight="false" outlineLevel="0" collapsed="false">
      <c r="A94" s="28"/>
      <c r="B94" s="17"/>
      <c r="C94" s="17"/>
      <c r="D94" s="17"/>
      <c r="E94" s="30"/>
      <c r="F94" s="17"/>
    </row>
    <row r="95" customFormat="false" ht="15" hidden="false" customHeight="false" outlineLevel="0" collapsed="false">
      <c r="A95" s="28"/>
      <c r="B95" s="17"/>
      <c r="C95" s="17"/>
      <c r="D95" s="17"/>
      <c r="E95" s="30"/>
      <c r="F95" s="17"/>
    </row>
    <row r="96" customFormat="false" ht="15" hidden="false" customHeight="false" outlineLevel="0" collapsed="false">
      <c r="A96" s="28"/>
      <c r="B96" s="17"/>
      <c r="C96" s="17"/>
      <c r="D96" s="17"/>
      <c r="E96" s="30"/>
      <c r="F96" s="17"/>
    </row>
    <row r="97" customFormat="false" ht="15" hidden="false" customHeight="false" outlineLevel="0" collapsed="false">
      <c r="A97" s="28"/>
      <c r="B97" s="17"/>
      <c r="C97" s="17"/>
      <c r="D97" s="17"/>
      <c r="E97" s="30"/>
      <c r="F97" s="17"/>
    </row>
    <row r="98" customFormat="false" ht="15" hidden="false" customHeight="false" outlineLevel="0" collapsed="false">
      <c r="A98" s="28"/>
      <c r="B98" s="17"/>
      <c r="C98" s="17"/>
      <c r="D98" s="17"/>
      <c r="E98" s="30"/>
      <c r="F98" s="17"/>
    </row>
    <row r="99" customFormat="false" ht="15" hidden="false" customHeight="false" outlineLevel="0" collapsed="false">
      <c r="A99" s="28"/>
      <c r="B99" s="17"/>
      <c r="C99" s="17"/>
      <c r="D99" s="17"/>
      <c r="E99" s="30"/>
      <c r="F99" s="17"/>
    </row>
    <row r="100" customFormat="false" ht="15" hidden="false" customHeight="false" outlineLevel="0" collapsed="false">
      <c r="A100" s="28"/>
      <c r="B100" s="17"/>
      <c r="C100" s="17"/>
      <c r="D100" s="17"/>
      <c r="E100" s="30"/>
      <c r="F100" s="17"/>
    </row>
    <row r="101" customFormat="false" ht="15" hidden="false" customHeight="false" outlineLevel="0" collapsed="false">
      <c r="A101" s="28"/>
      <c r="B101" s="17"/>
      <c r="C101" s="17"/>
      <c r="D101" s="17"/>
      <c r="E101" s="30"/>
      <c r="F101" s="17"/>
    </row>
    <row r="102" customFormat="false" ht="15" hidden="false" customHeight="false" outlineLevel="0" collapsed="false">
      <c r="A102" s="28"/>
      <c r="B102" s="17"/>
      <c r="C102" s="17"/>
      <c r="D102" s="17"/>
      <c r="E102" s="30"/>
      <c r="F102" s="17"/>
    </row>
    <row r="103" customFormat="false" ht="15" hidden="false" customHeight="false" outlineLevel="0" collapsed="false">
      <c r="A103" s="28"/>
      <c r="B103" s="17"/>
      <c r="C103" s="17"/>
      <c r="D103" s="17"/>
      <c r="E103" s="30"/>
      <c r="F103" s="17"/>
    </row>
    <row r="104" customFormat="false" ht="15" hidden="false" customHeight="false" outlineLevel="0" collapsed="false">
      <c r="A104" s="28"/>
      <c r="B104" s="17"/>
      <c r="C104" s="17"/>
      <c r="D104" s="17"/>
      <c r="E104" s="30"/>
      <c r="F104" s="17"/>
    </row>
    <row r="105" customFormat="false" ht="15" hidden="false" customHeight="false" outlineLevel="0" collapsed="false">
      <c r="A105" s="28"/>
      <c r="B105" s="17"/>
      <c r="C105" s="17"/>
      <c r="D105" s="17"/>
      <c r="E105" s="30"/>
      <c r="F105" s="17"/>
    </row>
    <row r="106" customFormat="false" ht="15" hidden="false" customHeight="false" outlineLevel="0" collapsed="false">
      <c r="A106" s="28"/>
      <c r="B106" s="17"/>
      <c r="C106" s="17"/>
      <c r="D106" s="17"/>
      <c r="E106" s="30"/>
      <c r="F106" s="17"/>
    </row>
    <row r="107" customFormat="false" ht="15" hidden="false" customHeight="false" outlineLevel="0" collapsed="false">
      <c r="A107" s="28"/>
      <c r="B107" s="17"/>
      <c r="C107" s="17"/>
      <c r="D107" s="17"/>
      <c r="E107" s="30"/>
      <c r="F107" s="17"/>
    </row>
    <row r="108" customFormat="false" ht="15" hidden="false" customHeight="false" outlineLevel="0" collapsed="false">
      <c r="A108" s="28"/>
      <c r="B108" s="17"/>
      <c r="C108" s="17"/>
      <c r="D108" s="17"/>
      <c r="E108" s="30"/>
      <c r="F108" s="17"/>
    </row>
    <row r="109" customFormat="false" ht="15" hidden="false" customHeight="false" outlineLevel="0" collapsed="false">
      <c r="A109" s="28"/>
      <c r="B109" s="17"/>
      <c r="C109" s="17"/>
      <c r="D109" s="17"/>
      <c r="E109" s="30"/>
      <c r="F109" s="17"/>
    </row>
    <row r="110" customFormat="false" ht="15" hidden="false" customHeight="false" outlineLevel="0" collapsed="false">
      <c r="A110" s="28"/>
      <c r="B110" s="17"/>
      <c r="C110" s="17"/>
      <c r="D110" s="17"/>
      <c r="E110" s="30"/>
      <c r="F110" s="17"/>
    </row>
    <row r="111" customFormat="false" ht="15" hidden="false" customHeight="false" outlineLevel="0" collapsed="false">
      <c r="A111" s="28"/>
      <c r="B111" s="17"/>
      <c r="C111" s="17"/>
      <c r="D111" s="17"/>
      <c r="E111" s="30"/>
      <c r="F111" s="17"/>
    </row>
    <row r="112" customFormat="false" ht="15" hidden="false" customHeight="false" outlineLevel="0" collapsed="false">
      <c r="A112" s="28"/>
      <c r="B112" s="17"/>
      <c r="C112" s="17"/>
      <c r="D112" s="17"/>
      <c r="E112" s="30"/>
      <c r="F112" s="17"/>
    </row>
    <row r="113" customFormat="false" ht="15" hidden="false" customHeight="false" outlineLevel="0" collapsed="false">
      <c r="A113" s="28"/>
      <c r="B113" s="17"/>
      <c r="C113" s="17"/>
      <c r="D113" s="17"/>
      <c r="E113" s="30"/>
      <c r="F113" s="17"/>
    </row>
    <row r="114" customFormat="false" ht="15" hidden="false" customHeight="false" outlineLevel="0" collapsed="false">
      <c r="A114" s="28"/>
      <c r="B114" s="17"/>
      <c r="C114" s="17"/>
      <c r="D114" s="17"/>
      <c r="E114" s="30"/>
      <c r="F114" s="17"/>
    </row>
    <row r="115" customFormat="false" ht="15" hidden="false" customHeight="false" outlineLevel="0" collapsed="false">
      <c r="A115" s="28"/>
      <c r="B115" s="17"/>
      <c r="C115" s="17"/>
      <c r="D115" s="17"/>
      <c r="E115" s="30"/>
      <c r="F115" s="17"/>
    </row>
    <row r="116" customFormat="false" ht="15" hidden="false" customHeight="false" outlineLevel="0" collapsed="false">
      <c r="A116" s="28"/>
      <c r="B116" s="17"/>
      <c r="C116" s="17"/>
      <c r="D116" s="17"/>
      <c r="E116" s="30"/>
      <c r="F116" s="17"/>
    </row>
    <row r="117" customFormat="false" ht="15" hidden="false" customHeight="false" outlineLevel="0" collapsed="false">
      <c r="A117" s="28"/>
      <c r="B117" s="17"/>
      <c r="C117" s="17"/>
      <c r="D117" s="17"/>
      <c r="E117" s="30"/>
      <c r="F117" s="17"/>
    </row>
    <row r="118" customFormat="false" ht="15" hidden="false" customHeight="false" outlineLevel="0" collapsed="false">
      <c r="A118" s="28"/>
      <c r="B118" s="17"/>
      <c r="C118" s="17"/>
      <c r="D118" s="17"/>
      <c r="E118" s="30"/>
      <c r="F118" s="17"/>
    </row>
    <row r="119" customFormat="false" ht="15" hidden="false" customHeight="false" outlineLevel="0" collapsed="false">
      <c r="A119" s="28"/>
      <c r="B119" s="17"/>
      <c r="C119" s="17"/>
      <c r="D119" s="17"/>
      <c r="E119" s="30"/>
      <c r="F119" s="17"/>
    </row>
    <row r="120" customFormat="false" ht="15" hidden="false" customHeight="false" outlineLevel="0" collapsed="false">
      <c r="A120" s="28"/>
      <c r="B120" s="17"/>
      <c r="C120" s="17"/>
      <c r="D120" s="17"/>
      <c r="E120" s="30"/>
      <c r="F120" s="17"/>
    </row>
    <row r="121" customFormat="false" ht="15" hidden="false" customHeight="false" outlineLevel="0" collapsed="false">
      <c r="A121" s="28"/>
      <c r="B121" s="17"/>
      <c r="C121" s="17"/>
      <c r="D121" s="17"/>
      <c r="E121" s="30"/>
      <c r="F121" s="17"/>
    </row>
    <row r="122" customFormat="false" ht="15" hidden="false" customHeight="false" outlineLevel="0" collapsed="false">
      <c r="A122" s="28"/>
      <c r="B122" s="17"/>
      <c r="C122" s="17"/>
      <c r="D122" s="17"/>
      <c r="E122" s="30"/>
      <c r="F122" s="17"/>
    </row>
    <row r="123" customFormat="false" ht="15" hidden="false" customHeight="false" outlineLevel="0" collapsed="false">
      <c r="A123" s="28"/>
      <c r="B123" s="17"/>
      <c r="C123" s="17"/>
      <c r="D123" s="17"/>
      <c r="E123" s="30"/>
      <c r="F123" s="17"/>
    </row>
    <row r="124" customFormat="false" ht="15" hidden="false" customHeight="false" outlineLevel="0" collapsed="false">
      <c r="A124" s="28"/>
      <c r="B124" s="17"/>
      <c r="C124" s="17"/>
      <c r="D124" s="17"/>
      <c r="E124" s="30"/>
      <c r="F124" s="17"/>
    </row>
    <row r="125" customFormat="false" ht="15" hidden="false" customHeight="false" outlineLevel="0" collapsed="false">
      <c r="A125" s="28"/>
      <c r="B125" s="17"/>
      <c r="C125" s="17"/>
      <c r="D125" s="17"/>
      <c r="E125" s="30"/>
      <c r="F125" s="17"/>
    </row>
    <row r="126" customFormat="false" ht="15" hidden="false" customHeight="false" outlineLevel="0" collapsed="false">
      <c r="A126" s="28"/>
      <c r="B126" s="17"/>
      <c r="C126" s="17"/>
      <c r="D126" s="17"/>
      <c r="E126" s="30"/>
      <c r="F126" s="17"/>
    </row>
    <row r="127" customFormat="false" ht="15" hidden="false" customHeight="false" outlineLevel="0" collapsed="false">
      <c r="A127" s="28"/>
      <c r="B127" s="17"/>
      <c r="C127" s="17"/>
      <c r="D127" s="17"/>
      <c r="E127" s="30"/>
      <c r="F127" s="17"/>
    </row>
    <row r="128" customFormat="false" ht="15" hidden="false" customHeight="false" outlineLevel="0" collapsed="false">
      <c r="A128" s="28"/>
      <c r="B128" s="17"/>
      <c r="C128" s="17"/>
      <c r="D128" s="17"/>
      <c r="E128" s="30"/>
      <c r="F128" s="17"/>
    </row>
    <row r="129" customFormat="false" ht="15" hidden="false" customHeight="false" outlineLevel="0" collapsed="false">
      <c r="A129" s="28"/>
      <c r="B129" s="17"/>
      <c r="C129" s="17"/>
      <c r="D129" s="17"/>
      <c r="E129" s="30"/>
      <c r="F129" s="17"/>
    </row>
    <row r="130" customFormat="false" ht="15" hidden="false" customHeight="false" outlineLevel="0" collapsed="false">
      <c r="A130" s="28"/>
      <c r="B130" s="17"/>
      <c r="C130" s="17"/>
      <c r="D130" s="17"/>
      <c r="E130" s="30"/>
      <c r="F130" s="17"/>
    </row>
    <row r="131" customFormat="false" ht="15" hidden="false" customHeight="false" outlineLevel="0" collapsed="false">
      <c r="A131" s="28"/>
      <c r="B131" s="17"/>
      <c r="C131" s="17"/>
      <c r="D131" s="17"/>
      <c r="E131" s="30"/>
      <c r="F131" s="17"/>
    </row>
    <row r="132" customFormat="false" ht="15" hidden="false" customHeight="false" outlineLevel="0" collapsed="false">
      <c r="A132" s="28"/>
      <c r="B132" s="17"/>
      <c r="C132" s="17"/>
      <c r="D132" s="17"/>
      <c r="E132" s="30"/>
      <c r="F132" s="17"/>
    </row>
    <row r="133" customFormat="false" ht="15" hidden="false" customHeight="false" outlineLevel="0" collapsed="false">
      <c r="A133" s="28"/>
      <c r="B133" s="17"/>
      <c r="C133" s="17"/>
      <c r="D133" s="17"/>
      <c r="E133" s="30"/>
      <c r="F133" s="17"/>
    </row>
    <row r="134" customFormat="false" ht="15" hidden="false" customHeight="false" outlineLevel="0" collapsed="false">
      <c r="A134" s="28"/>
      <c r="B134" s="17"/>
      <c r="C134" s="17"/>
      <c r="D134" s="17"/>
      <c r="E134" s="30"/>
      <c r="F134" s="17"/>
    </row>
    <row r="135" customFormat="false" ht="15" hidden="false" customHeight="false" outlineLevel="0" collapsed="false">
      <c r="A135" s="28"/>
      <c r="B135" s="17"/>
      <c r="C135" s="17"/>
      <c r="D135" s="17"/>
      <c r="E135" s="30"/>
      <c r="F135" s="17"/>
    </row>
    <row r="136" customFormat="false" ht="15" hidden="false" customHeight="false" outlineLevel="0" collapsed="false">
      <c r="A136" s="28"/>
      <c r="B136" s="17"/>
      <c r="C136" s="17"/>
      <c r="D136" s="17"/>
      <c r="E136" s="30"/>
      <c r="F136" s="17"/>
    </row>
    <row r="137" customFormat="false" ht="15" hidden="false" customHeight="false" outlineLevel="0" collapsed="false">
      <c r="A137" s="28"/>
      <c r="B137" s="17"/>
      <c r="C137" s="17"/>
      <c r="D137" s="17"/>
      <c r="E137" s="30"/>
      <c r="F137" s="17"/>
    </row>
    <row r="138" customFormat="false" ht="15" hidden="false" customHeight="false" outlineLevel="0" collapsed="false">
      <c r="A138" s="28"/>
      <c r="B138" s="17"/>
      <c r="C138" s="17"/>
      <c r="D138" s="17"/>
      <c r="E138" s="30"/>
      <c r="F138" s="17"/>
    </row>
    <row r="139" customFormat="false" ht="15" hidden="false" customHeight="false" outlineLevel="0" collapsed="false">
      <c r="A139" s="28"/>
      <c r="B139" s="17"/>
      <c r="C139" s="17"/>
      <c r="D139" s="17"/>
      <c r="E139" s="30"/>
      <c r="F139" s="17"/>
    </row>
    <row r="140" customFormat="false" ht="15" hidden="false" customHeight="false" outlineLevel="0" collapsed="false">
      <c r="A140" s="28"/>
      <c r="B140" s="17"/>
      <c r="C140" s="17"/>
      <c r="D140" s="17"/>
      <c r="E140" s="30"/>
      <c r="F140" s="17"/>
    </row>
    <row r="141" customFormat="false" ht="15" hidden="false" customHeight="false" outlineLevel="0" collapsed="false">
      <c r="A141" s="28"/>
      <c r="B141" s="17"/>
      <c r="C141" s="17"/>
      <c r="D141" s="17"/>
      <c r="E141" s="30"/>
      <c r="F141" s="17"/>
    </row>
    <row r="142" customFormat="false" ht="15" hidden="false" customHeight="false" outlineLevel="0" collapsed="false">
      <c r="A142" s="28"/>
      <c r="B142" s="17"/>
      <c r="C142" s="17"/>
      <c r="D142" s="17"/>
      <c r="E142" s="30"/>
      <c r="F142" s="17"/>
    </row>
    <row r="143" customFormat="false" ht="15" hidden="false" customHeight="false" outlineLevel="0" collapsed="false">
      <c r="A143" s="28"/>
      <c r="B143" s="17"/>
      <c r="C143" s="17"/>
      <c r="D143" s="17"/>
      <c r="E143" s="30"/>
      <c r="F143" s="17"/>
    </row>
    <row r="144" customFormat="false" ht="15" hidden="false" customHeight="false" outlineLevel="0" collapsed="false">
      <c r="A144" s="28"/>
      <c r="B144" s="17"/>
      <c r="C144" s="17"/>
      <c r="D144" s="17"/>
      <c r="E144" s="30"/>
      <c r="F144" s="17"/>
    </row>
    <row r="145" customFormat="false" ht="15" hidden="false" customHeight="false" outlineLevel="0" collapsed="false">
      <c r="A145" s="28"/>
      <c r="B145" s="17"/>
      <c r="C145" s="17"/>
      <c r="D145" s="17"/>
      <c r="E145" s="30"/>
      <c r="F145" s="17"/>
    </row>
    <row r="146" customFormat="false" ht="15" hidden="false" customHeight="false" outlineLevel="0" collapsed="false">
      <c r="A146" s="28"/>
      <c r="B146" s="17"/>
      <c r="C146" s="17"/>
      <c r="D146" s="17"/>
      <c r="E146" s="30"/>
      <c r="F146" s="17"/>
    </row>
    <row r="147" customFormat="false" ht="15" hidden="false" customHeight="false" outlineLevel="0" collapsed="false">
      <c r="A147" s="28"/>
      <c r="B147" s="17"/>
      <c r="C147" s="17"/>
      <c r="D147" s="17"/>
      <c r="E147" s="30"/>
      <c r="F147" s="17"/>
    </row>
    <row r="148" customFormat="false" ht="15" hidden="false" customHeight="false" outlineLevel="0" collapsed="false">
      <c r="A148" s="28"/>
      <c r="B148" s="17"/>
      <c r="C148" s="17"/>
      <c r="D148" s="17"/>
      <c r="E148" s="30"/>
      <c r="F148" s="17"/>
    </row>
    <row r="149" customFormat="false" ht="15" hidden="false" customHeight="false" outlineLevel="0" collapsed="false">
      <c r="A149" s="28"/>
      <c r="B149" s="17"/>
      <c r="C149" s="17"/>
      <c r="D149" s="17"/>
      <c r="E149" s="30"/>
      <c r="F149" s="17"/>
    </row>
    <row r="150" customFormat="false" ht="15" hidden="false" customHeight="false" outlineLevel="0" collapsed="false">
      <c r="A150" s="28"/>
      <c r="B150" s="17"/>
      <c r="C150" s="17"/>
      <c r="D150" s="17"/>
      <c r="E150" s="30"/>
      <c r="F150" s="17"/>
    </row>
    <row r="151" customFormat="false" ht="15" hidden="false" customHeight="false" outlineLevel="0" collapsed="false">
      <c r="A151" s="28"/>
      <c r="B151" s="17"/>
      <c r="C151" s="17"/>
      <c r="D151" s="17"/>
      <c r="E151" s="30"/>
      <c r="F151" s="17"/>
    </row>
    <row r="152" customFormat="false" ht="15" hidden="false" customHeight="false" outlineLevel="0" collapsed="false">
      <c r="A152" s="28"/>
      <c r="B152" s="17"/>
      <c r="C152" s="17"/>
      <c r="D152" s="17"/>
      <c r="E152" s="30"/>
      <c r="F152" s="17"/>
    </row>
    <row r="153" customFormat="false" ht="15" hidden="false" customHeight="false" outlineLevel="0" collapsed="false">
      <c r="A153" s="28"/>
      <c r="B153" s="17"/>
      <c r="C153" s="17"/>
      <c r="D153" s="17"/>
      <c r="E153" s="30"/>
      <c r="F153" s="17"/>
    </row>
    <row r="154" customFormat="false" ht="15" hidden="false" customHeight="false" outlineLevel="0" collapsed="false">
      <c r="A154" s="28"/>
      <c r="B154" s="17"/>
      <c r="C154" s="17"/>
      <c r="D154" s="17"/>
      <c r="E154" s="30"/>
      <c r="F154" s="17"/>
    </row>
    <row r="155" customFormat="false" ht="15" hidden="false" customHeight="false" outlineLevel="0" collapsed="false">
      <c r="A155" s="28"/>
      <c r="B155" s="17"/>
      <c r="C155" s="17"/>
      <c r="D155" s="17"/>
      <c r="E155" s="30"/>
      <c r="F155" s="17"/>
    </row>
    <row r="156" customFormat="false" ht="15" hidden="false" customHeight="false" outlineLevel="0" collapsed="false">
      <c r="A156" s="28"/>
      <c r="B156" s="17"/>
      <c r="C156" s="17"/>
      <c r="D156" s="17"/>
      <c r="E156" s="30"/>
      <c r="F156" s="17"/>
    </row>
    <row r="157" customFormat="false" ht="15" hidden="false" customHeight="false" outlineLevel="0" collapsed="false">
      <c r="A157" s="28"/>
      <c r="B157" s="17"/>
      <c r="C157" s="17"/>
      <c r="D157" s="17"/>
      <c r="E157" s="30"/>
      <c r="F157" s="17"/>
    </row>
    <row r="158" customFormat="false" ht="15" hidden="false" customHeight="false" outlineLevel="0" collapsed="false">
      <c r="A158" s="28"/>
      <c r="B158" s="17"/>
      <c r="C158" s="17"/>
      <c r="D158" s="17"/>
      <c r="E158" s="30"/>
      <c r="F158" s="17"/>
    </row>
    <row r="159" customFormat="false" ht="15" hidden="false" customHeight="false" outlineLevel="0" collapsed="false">
      <c r="A159" s="28"/>
      <c r="B159" s="17"/>
      <c r="C159" s="17"/>
      <c r="D159" s="17"/>
      <c r="E159" s="30"/>
      <c r="F159" s="17"/>
    </row>
    <row r="160" customFormat="false" ht="15" hidden="false" customHeight="false" outlineLevel="0" collapsed="false">
      <c r="A160" s="28"/>
      <c r="B160" s="17"/>
      <c r="C160" s="17"/>
      <c r="D160" s="17"/>
      <c r="E160" s="30"/>
      <c r="F160" s="17"/>
    </row>
    <row r="161" customFormat="false" ht="15" hidden="false" customHeight="false" outlineLevel="0" collapsed="false">
      <c r="A161" s="28"/>
      <c r="B161" s="17"/>
      <c r="C161" s="17"/>
      <c r="D161" s="17"/>
      <c r="E161" s="30"/>
      <c r="F161" s="17"/>
    </row>
    <row r="162" customFormat="false" ht="15" hidden="false" customHeight="false" outlineLevel="0" collapsed="false">
      <c r="A162" s="28"/>
      <c r="B162" s="17"/>
      <c r="C162" s="17"/>
      <c r="D162" s="17"/>
      <c r="E162" s="30"/>
      <c r="F162" s="17"/>
    </row>
    <row r="163" customFormat="false" ht="15" hidden="false" customHeight="false" outlineLevel="0" collapsed="false">
      <c r="A163" s="28"/>
      <c r="B163" s="17"/>
      <c r="C163" s="17"/>
      <c r="D163" s="17"/>
      <c r="E163" s="30"/>
      <c r="F163" s="17"/>
    </row>
    <row r="164" customFormat="false" ht="15" hidden="false" customHeight="false" outlineLevel="0" collapsed="false">
      <c r="A164" s="28"/>
      <c r="B164" s="17"/>
      <c r="C164" s="17"/>
      <c r="D164" s="17"/>
      <c r="E164" s="30"/>
      <c r="F164" s="17"/>
    </row>
    <row r="165" customFormat="false" ht="15" hidden="false" customHeight="false" outlineLevel="0" collapsed="false">
      <c r="A165" s="28"/>
      <c r="B165" s="17"/>
      <c r="C165" s="17"/>
      <c r="D165" s="17"/>
      <c r="E165" s="30"/>
      <c r="F165" s="17"/>
    </row>
    <row r="166" customFormat="false" ht="15" hidden="false" customHeight="false" outlineLevel="0" collapsed="false">
      <c r="A166" s="28"/>
      <c r="B166" s="17"/>
      <c r="C166" s="17"/>
      <c r="D166" s="17"/>
      <c r="E166" s="30"/>
      <c r="F166" s="17"/>
    </row>
    <row r="167" customFormat="false" ht="15" hidden="false" customHeight="false" outlineLevel="0" collapsed="false">
      <c r="A167" s="28"/>
      <c r="B167" s="17"/>
      <c r="C167" s="17"/>
      <c r="D167" s="17"/>
      <c r="E167" s="30"/>
      <c r="F167" s="17"/>
    </row>
    <row r="168" customFormat="false" ht="15" hidden="false" customHeight="false" outlineLevel="0" collapsed="false">
      <c r="A168" s="28"/>
      <c r="B168" s="17"/>
      <c r="C168" s="17"/>
      <c r="D168" s="17"/>
      <c r="E168" s="30"/>
      <c r="F168" s="17"/>
    </row>
    <row r="169" customFormat="false" ht="15" hidden="false" customHeight="false" outlineLevel="0" collapsed="false">
      <c r="A169" s="28"/>
      <c r="B169" s="17"/>
      <c r="C169" s="17"/>
      <c r="D169" s="17"/>
      <c r="E169" s="30"/>
      <c r="F169" s="17"/>
    </row>
    <row r="170" customFormat="false" ht="15" hidden="false" customHeight="false" outlineLevel="0" collapsed="false">
      <c r="A170" s="28"/>
      <c r="B170" s="17"/>
      <c r="C170" s="17"/>
      <c r="D170" s="17"/>
      <c r="E170" s="30"/>
      <c r="F170" s="17"/>
    </row>
    <row r="171" customFormat="false" ht="15" hidden="false" customHeight="false" outlineLevel="0" collapsed="false">
      <c r="A171" s="28"/>
      <c r="B171" s="17"/>
      <c r="C171" s="17"/>
      <c r="D171" s="17"/>
      <c r="E171" s="30"/>
      <c r="F171" s="17"/>
    </row>
    <row r="172" customFormat="false" ht="15" hidden="false" customHeight="false" outlineLevel="0" collapsed="false">
      <c r="A172" s="28"/>
      <c r="B172" s="17"/>
      <c r="C172" s="17"/>
      <c r="D172" s="17"/>
      <c r="E172" s="30"/>
      <c r="F172" s="17"/>
    </row>
    <row r="173" customFormat="false" ht="15" hidden="false" customHeight="false" outlineLevel="0" collapsed="false">
      <c r="A173" s="28"/>
      <c r="B173" s="17"/>
      <c r="C173" s="17"/>
      <c r="D173" s="17"/>
      <c r="E173" s="30"/>
      <c r="F173" s="17"/>
    </row>
    <row r="174" customFormat="false" ht="15" hidden="false" customHeight="false" outlineLevel="0" collapsed="false">
      <c r="A174" s="28"/>
      <c r="B174" s="17"/>
      <c r="C174" s="17"/>
      <c r="D174" s="17"/>
      <c r="E174" s="30"/>
      <c r="F174" s="17"/>
    </row>
    <row r="175" customFormat="false" ht="15" hidden="false" customHeight="false" outlineLevel="0" collapsed="false">
      <c r="A175" s="28"/>
      <c r="B175" s="17"/>
      <c r="C175" s="17"/>
      <c r="D175" s="17"/>
      <c r="E175" s="30"/>
      <c r="F175" s="17"/>
    </row>
    <row r="176" customFormat="false" ht="15" hidden="false" customHeight="false" outlineLevel="0" collapsed="false">
      <c r="A176" s="28"/>
      <c r="B176" s="17"/>
      <c r="C176" s="17"/>
      <c r="D176" s="17"/>
      <c r="E176" s="30"/>
      <c r="F176" s="17"/>
    </row>
    <row r="177" customFormat="false" ht="15" hidden="false" customHeight="false" outlineLevel="0" collapsed="false">
      <c r="A177" s="28"/>
      <c r="B177" s="17"/>
      <c r="C177" s="17"/>
      <c r="D177" s="17"/>
      <c r="E177" s="30"/>
      <c r="F177" s="17"/>
    </row>
    <row r="178" customFormat="false" ht="15" hidden="false" customHeight="false" outlineLevel="0" collapsed="false">
      <c r="A178" s="28"/>
      <c r="B178" s="17"/>
      <c r="C178" s="17"/>
      <c r="D178" s="17"/>
      <c r="E178" s="30"/>
      <c r="F178" s="17"/>
    </row>
    <row r="179" customFormat="false" ht="15" hidden="false" customHeight="false" outlineLevel="0" collapsed="false">
      <c r="A179" s="28"/>
      <c r="B179" s="17"/>
      <c r="C179" s="17"/>
      <c r="D179" s="17"/>
      <c r="E179" s="30"/>
      <c r="F179" s="17"/>
    </row>
    <row r="180" customFormat="false" ht="15" hidden="false" customHeight="false" outlineLevel="0" collapsed="false">
      <c r="A180" s="28"/>
      <c r="B180" s="17"/>
      <c r="C180" s="17"/>
      <c r="D180" s="17"/>
      <c r="E180" s="30"/>
      <c r="F180" s="17"/>
    </row>
    <row r="181" customFormat="false" ht="15" hidden="false" customHeight="false" outlineLevel="0" collapsed="false">
      <c r="A181" s="28"/>
      <c r="B181" s="17"/>
      <c r="C181" s="17"/>
      <c r="D181" s="17"/>
      <c r="E181" s="30"/>
      <c r="F181" s="17"/>
    </row>
    <row r="182" customFormat="false" ht="15" hidden="false" customHeight="false" outlineLevel="0" collapsed="false">
      <c r="A182" s="28"/>
      <c r="B182" s="17"/>
      <c r="C182" s="17"/>
      <c r="D182" s="17"/>
      <c r="E182" s="30"/>
      <c r="F182" s="17"/>
    </row>
    <row r="183" customFormat="false" ht="15" hidden="false" customHeight="false" outlineLevel="0" collapsed="false">
      <c r="A183" s="28"/>
      <c r="B183" s="17"/>
      <c r="C183" s="17"/>
      <c r="D183" s="17"/>
      <c r="E183" s="30"/>
      <c r="F183" s="17"/>
    </row>
    <row r="184" customFormat="false" ht="15" hidden="false" customHeight="false" outlineLevel="0" collapsed="false">
      <c r="A184" s="28"/>
      <c r="B184" s="17"/>
      <c r="C184" s="17"/>
      <c r="D184" s="17"/>
      <c r="E184" s="30"/>
      <c r="F184" s="17"/>
    </row>
    <row r="185" customFormat="false" ht="15" hidden="false" customHeight="false" outlineLevel="0" collapsed="false">
      <c r="A185" s="28"/>
      <c r="B185" s="17"/>
      <c r="C185" s="17"/>
      <c r="D185" s="17"/>
      <c r="E185" s="30"/>
      <c r="F185" s="17"/>
    </row>
    <row r="186" customFormat="false" ht="15" hidden="false" customHeight="false" outlineLevel="0" collapsed="false">
      <c r="A186" s="28"/>
      <c r="B186" s="17"/>
      <c r="C186" s="17"/>
      <c r="D186" s="17"/>
      <c r="E186" s="30"/>
      <c r="F186" s="17"/>
    </row>
    <row r="187" customFormat="false" ht="15" hidden="false" customHeight="false" outlineLevel="0" collapsed="false">
      <c r="A187" s="28"/>
      <c r="B187" s="17"/>
      <c r="C187" s="17"/>
      <c r="D187" s="17"/>
      <c r="E187" s="30"/>
      <c r="F187" s="17"/>
    </row>
    <row r="188" customFormat="false" ht="15" hidden="false" customHeight="false" outlineLevel="0" collapsed="false">
      <c r="A188" s="28"/>
      <c r="B188" s="17"/>
      <c r="C188" s="17"/>
      <c r="D188" s="17"/>
      <c r="E188" s="30"/>
      <c r="F188" s="17"/>
    </row>
    <row r="189" customFormat="false" ht="15" hidden="false" customHeight="false" outlineLevel="0" collapsed="false">
      <c r="A189" s="28"/>
      <c r="B189" s="17"/>
      <c r="C189" s="17"/>
      <c r="D189" s="17"/>
      <c r="E189" s="30"/>
      <c r="F189" s="17"/>
    </row>
    <row r="190" customFormat="false" ht="15" hidden="false" customHeight="false" outlineLevel="0" collapsed="false">
      <c r="A190" s="28"/>
      <c r="B190" s="17"/>
      <c r="C190" s="17"/>
      <c r="D190" s="17"/>
      <c r="E190" s="30"/>
      <c r="F190" s="17"/>
    </row>
    <row r="191" customFormat="false" ht="15" hidden="false" customHeight="false" outlineLevel="0" collapsed="false">
      <c r="A191" s="28"/>
      <c r="B191" s="17"/>
      <c r="C191" s="17"/>
      <c r="D191" s="17"/>
      <c r="E191" s="30"/>
      <c r="F191" s="17"/>
    </row>
    <row r="192" customFormat="false" ht="15" hidden="false" customHeight="false" outlineLevel="0" collapsed="false">
      <c r="A192" s="28"/>
      <c r="B192" s="17"/>
      <c r="C192" s="17"/>
      <c r="D192" s="17"/>
      <c r="E192" s="30"/>
      <c r="F192" s="17"/>
    </row>
    <row r="193" customFormat="false" ht="15" hidden="false" customHeight="false" outlineLevel="0" collapsed="false">
      <c r="A193" s="28"/>
      <c r="B193" s="17"/>
      <c r="C193" s="17"/>
      <c r="D193" s="17"/>
      <c r="E193" s="30"/>
      <c r="F193" s="17"/>
    </row>
    <row r="194" customFormat="false" ht="15" hidden="false" customHeight="false" outlineLevel="0" collapsed="false">
      <c r="A194" s="28"/>
      <c r="B194" s="17"/>
      <c r="C194" s="17"/>
      <c r="D194" s="17"/>
      <c r="E194" s="30"/>
      <c r="F194" s="17"/>
    </row>
    <row r="195" customFormat="false" ht="15" hidden="false" customHeight="false" outlineLevel="0" collapsed="false">
      <c r="A195" s="28"/>
      <c r="B195" s="17"/>
      <c r="C195" s="17"/>
      <c r="D195" s="17"/>
      <c r="E195" s="30"/>
      <c r="F195" s="17"/>
    </row>
    <row r="196" customFormat="false" ht="15" hidden="false" customHeight="false" outlineLevel="0" collapsed="false">
      <c r="A196" s="28"/>
      <c r="B196" s="17"/>
      <c r="C196" s="17"/>
      <c r="D196" s="17"/>
      <c r="E196" s="30"/>
      <c r="F196" s="17"/>
    </row>
    <row r="197" customFormat="false" ht="15" hidden="false" customHeight="false" outlineLevel="0" collapsed="false">
      <c r="A197" s="28"/>
      <c r="B197" s="17"/>
      <c r="C197" s="17"/>
      <c r="D197" s="17"/>
      <c r="E197" s="30"/>
      <c r="F197" s="17"/>
    </row>
    <row r="198" customFormat="false" ht="15" hidden="false" customHeight="false" outlineLevel="0" collapsed="false">
      <c r="A198" s="28"/>
      <c r="B198" s="17"/>
      <c r="C198" s="17"/>
      <c r="D198" s="17"/>
      <c r="E198" s="30"/>
      <c r="F198" s="17"/>
    </row>
    <row r="199" customFormat="false" ht="15" hidden="false" customHeight="false" outlineLevel="0" collapsed="false">
      <c r="A199" s="28"/>
      <c r="B199" s="17"/>
      <c r="C199" s="17"/>
      <c r="D199" s="17"/>
      <c r="E199" s="30"/>
      <c r="F199" s="17"/>
    </row>
    <row r="200" customFormat="false" ht="15" hidden="false" customHeight="false" outlineLevel="0" collapsed="false">
      <c r="A200" s="28"/>
      <c r="B200" s="17"/>
      <c r="C200" s="17"/>
      <c r="D200" s="17"/>
      <c r="E200" s="30"/>
      <c r="F200" s="17"/>
    </row>
    <row r="201" customFormat="false" ht="15" hidden="false" customHeight="false" outlineLevel="0" collapsed="false">
      <c r="A201" s="28"/>
      <c r="B201" s="17"/>
      <c r="C201" s="17"/>
      <c r="D201" s="17"/>
      <c r="E201" s="30"/>
      <c r="F201" s="17"/>
    </row>
    <row r="202" customFormat="false" ht="15" hidden="false" customHeight="false" outlineLevel="0" collapsed="false">
      <c r="A202" s="28"/>
      <c r="B202" s="17"/>
      <c r="C202" s="17"/>
      <c r="D202" s="17"/>
      <c r="E202" s="30"/>
      <c r="F202" s="17"/>
    </row>
    <row r="203" customFormat="false" ht="15" hidden="false" customHeight="false" outlineLevel="0" collapsed="false">
      <c r="A203" s="28"/>
      <c r="B203" s="17"/>
      <c r="C203" s="17"/>
      <c r="D203" s="17"/>
      <c r="E203" s="30"/>
      <c r="F203" s="17"/>
    </row>
    <row r="204" customFormat="false" ht="15" hidden="false" customHeight="false" outlineLevel="0" collapsed="false">
      <c r="A204" s="28"/>
      <c r="B204" s="17"/>
      <c r="C204" s="17"/>
      <c r="D204" s="17"/>
      <c r="E204" s="30"/>
      <c r="F204" s="17"/>
    </row>
    <row r="205" customFormat="false" ht="15" hidden="false" customHeight="false" outlineLevel="0" collapsed="false">
      <c r="A205" s="28"/>
      <c r="B205" s="17"/>
      <c r="C205" s="17"/>
      <c r="D205" s="17"/>
      <c r="E205" s="30"/>
      <c r="F205" s="17"/>
    </row>
    <row r="206" customFormat="false" ht="15" hidden="false" customHeight="false" outlineLevel="0" collapsed="false">
      <c r="A206" s="28"/>
      <c r="B206" s="17"/>
      <c r="C206" s="17"/>
      <c r="D206" s="17"/>
      <c r="E206" s="30"/>
      <c r="F206" s="17"/>
    </row>
    <row r="207" customFormat="false" ht="15" hidden="false" customHeight="false" outlineLevel="0" collapsed="false">
      <c r="A207" s="28"/>
      <c r="B207" s="17"/>
      <c r="C207" s="17"/>
      <c r="D207" s="17"/>
      <c r="E207" s="30"/>
      <c r="F207" s="17"/>
    </row>
    <row r="208" customFormat="false" ht="15" hidden="false" customHeight="false" outlineLevel="0" collapsed="false">
      <c r="A208" s="28"/>
      <c r="B208" s="17"/>
      <c r="C208" s="17"/>
      <c r="D208" s="17"/>
      <c r="E208" s="30"/>
      <c r="F208" s="17"/>
    </row>
    <row r="209" customFormat="false" ht="15" hidden="false" customHeight="false" outlineLevel="0" collapsed="false">
      <c r="A209" s="28"/>
      <c r="B209" s="17"/>
      <c r="C209" s="17"/>
      <c r="D209" s="17"/>
      <c r="E209" s="30"/>
      <c r="F209" s="17"/>
    </row>
    <row r="210" customFormat="false" ht="15" hidden="false" customHeight="false" outlineLevel="0" collapsed="false">
      <c r="A210" s="28"/>
      <c r="B210" s="17"/>
      <c r="C210" s="17"/>
      <c r="D210" s="17"/>
      <c r="E210" s="30"/>
      <c r="F210" s="17"/>
    </row>
    <row r="211" customFormat="false" ht="15" hidden="false" customHeight="false" outlineLevel="0" collapsed="false">
      <c r="A211" s="28"/>
      <c r="B211" s="17"/>
      <c r="C211" s="17"/>
      <c r="D211" s="17"/>
      <c r="E211" s="30"/>
      <c r="F211" s="17"/>
    </row>
    <row r="212" customFormat="false" ht="15" hidden="false" customHeight="false" outlineLevel="0" collapsed="false">
      <c r="A212" s="28"/>
      <c r="B212" s="17"/>
      <c r="C212" s="17"/>
      <c r="D212" s="17"/>
      <c r="E212" s="30"/>
      <c r="F212" s="17"/>
    </row>
    <row r="213" customFormat="false" ht="15" hidden="false" customHeight="false" outlineLevel="0" collapsed="false">
      <c r="A213" s="28"/>
      <c r="B213" s="17"/>
      <c r="C213" s="17"/>
      <c r="D213" s="17"/>
      <c r="E213" s="30"/>
      <c r="F213" s="17"/>
    </row>
    <row r="214" customFormat="false" ht="15" hidden="false" customHeight="false" outlineLevel="0" collapsed="false">
      <c r="A214" s="28"/>
      <c r="B214" s="17"/>
      <c r="C214" s="17"/>
      <c r="D214" s="17"/>
      <c r="E214" s="30"/>
      <c r="F214" s="17"/>
    </row>
    <row r="215" customFormat="false" ht="15" hidden="false" customHeight="false" outlineLevel="0" collapsed="false">
      <c r="A215" s="28"/>
      <c r="B215" s="17"/>
      <c r="C215" s="17"/>
      <c r="D215" s="17"/>
      <c r="E215" s="30"/>
      <c r="F215" s="17"/>
    </row>
    <row r="216" customFormat="false" ht="15" hidden="false" customHeight="false" outlineLevel="0" collapsed="false">
      <c r="A216" s="28"/>
      <c r="B216" s="17"/>
      <c r="C216" s="17"/>
      <c r="D216" s="17"/>
      <c r="E216" s="30"/>
      <c r="F216" s="17"/>
    </row>
    <row r="217" customFormat="false" ht="15" hidden="false" customHeight="false" outlineLevel="0" collapsed="false">
      <c r="A217" s="28"/>
      <c r="B217" s="17"/>
      <c r="C217" s="17"/>
      <c r="D217" s="17"/>
      <c r="E217" s="30"/>
      <c r="F217" s="17"/>
    </row>
    <row r="218" customFormat="false" ht="15" hidden="false" customHeight="false" outlineLevel="0" collapsed="false">
      <c r="A218" s="28"/>
      <c r="B218" s="17"/>
      <c r="C218" s="17"/>
      <c r="D218" s="17"/>
      <c r="E218" s="30"/>
      <c r="F218" s="17"/>
    </row>
    <row r="219" customFormat="false" ht="15" hidden="false" customHeight="false" outlineLevel="0" collapsed="false">
      <c r="A219" s="28"/>
      <c r="B219" s="17"/>
      <c r="C219" s="17"/>
      <c r="D219" s="17"/>
      <c r="E219" s="30"/>
      <c r="F219" s="17"/>
    </row>
    <row r="220" customFormat="false" ht="15" hidden="false" customHeight="false" outlineLevel="0" collapsed="false">
      <c r="A220" s="28"/>
      <c r="B220" s="17"/>
      <c r="C220" s="17"/>
      <c r="D220" s="17"/>
      <c r="E220" s="30"/>
      <c r="F220" s="17"/>
    </row>
    <row r="221" customFormat="false" ht="15" hidden="false" customHeight="false" outlineLevel="0" collapsed="false">
      <c r="A221" s="28"/>
      <c r="B221" s="17"/>
      <c r="C221" s="17"/>
      <c r="D221" s="17"/>
      <c r="E221" s="30"/>
      <c r="F221" s="17"/>
    </row>
    <row r="222" customFormat="false" ht="15" hidden="false" customHeight="false" outlineLevel="0" collapsed="false">
      <c r="A222" s="28"/>
      <c r="B222" s="17"/>
      <c r="C222" s="17"/>
      <c r="D222" s="17"/>
      <c r="E222" s="30"/>
      <c r="F222" s="17"/>
    </row>
    <row r="223" customFormat="false" ht="15" hidden="false" customHeight="false" outlineLevel="0" collapsed="false">
      <c r="A223" s="28"/>
      <c r="B223" s="17"/>
      <c r="C223" s="17"/>
      <c r="D223" s="17"/>
      <c r="E223" s="30"/>
      <c r="F223" s="17"/>
    </row>
    <row r="224" customFormat="false" ht="15" hidden="false" customHeight="false" outlineLevel="0" collapsed="false">
      <c r="A224" s="28"/>
      <c r="B224" s="17"/>
      <c r="C224" s="17"/>
      <c r="D224" s="17"/>
      <c r="E224" s="30"/>
      <c r="F224" s="17"/>
    </row>
    <row r="225" customFormat="false" ht="15" hidden="false" customHeight="false" outlineLevel="0" collapsed="false">
      <c r="A225" s="28"/>
      <c r="B225" s="17"/>
      <c r="C225" s="17"/>
      <c r="D225" s="17"/>
      <c r="E225" s="30"/>
      <c r="F225" s="17"/>
    </row>
    <row r="226" customFormat="false" ht="15" hidden="false" customHeight="false" outlineLevel="0" collapsed="false">
      <c r="A226" s="28"/>
      <c r="B226" s="17"/>
      <c r="C226" s="17"/>
      <c r="D226" s="17"/>
      <c r="E226" s="30"/>
      <c r="F226" s="17"/>
    </row>
    <row r="227" customFormat="false" ht="15" hidden="false" customHeight="false" outlineLevel="0" collapsed="false">
      <c r="A227" s="28"/>
      <c r="B227" s="17"/>
      <c r="C227" s="17"/>
      <c r="D227" s="17"/>
      <c r="E227" s="30"/>
      <c r="F227" s="17"/>
    </row>
    <row r="228" customFormat="false" ht="15" hidden="false" customHeight="false" outlineLevel="0" collapsed="false">
      <c r="A228" s="28"/>
      <c r="B228" s="17"/>
      <c r="C228" s="17"/>
      <c r="D228" s="17"/>
      <c r="E228" s="30"/>
      <c r="F228" s="17"/>
    </row>
    <row r="229" customFormat="false" ht="15" hidden="false" customHeight="false" outlineLevel="0" collapsed="false">
      <c r="A229" s="28"/>
      <c r="B229" s="17"/>
      <c r="C229" s="17"/>
      <c r="D229" s="17"/>
      <c r="E229" s="30"/>
      <c r="F229" s="17"/>
    </row>
    <row r="230" customFormat="false" ht="15" hidden="false" customHeight="false" outlineLevel="0" collapsed="false">
      <c r="A230" s="28"/>
      <c r="B230" s="17"/>
      <c r="C230" s="17"/>
      <c r="D230" s="17"/>
      <c r="E230" s="30"/>
      <c r="F230" s="17"/>
    </row>
    <row r="231" customFormat="false" ht="15" hidden="false" customHeight="false" outlineLevel="0" collapsed="false">
      <c r="A231" s="28"/>
      <c r="B231" s="17"/>
      <c r="C231" s="17"/>
      <c r="D231" s="17"/>
      <c r="E231" s="30"/>
      <c r="F231" s="17"/>
    </row>
    <row r="232" customFormat="false" ht="15" hidden="false" customHeight="false" outlineLevel="0" collapsed="false">
      <c r="A232" s="28"/>
      <c r="B232" s="17"/>
      <c r="C232" s="17"/>
      <c r="D232" s="17"/>
      <c r="E232" s="30"/>
      <c r="F232" s="17"/>
    </row>
    <row r="233" customFormat="false" ht="15" hidden="false" customHeight="false" outlineLevel="0" collapsed="false">
      <c r="A233" s="28"/>
      <c r="B233" s="17"/>
      <c r="C233" s="17"/>
      <c r="D233" s="17"/>
      <c r="E233" s="30"/>
      <c r="F233" s="17"/>
    </row>
    <row r="234" customFormat="false" ht="15" hidden="false" customHeight="false" outlineLevel="0" collapsed="false">
      <c r="A234" s="28"/>
      <c r="B234" s="17"/>
      <c r="C234" s="17"/>
      <c r="D234" s="17"/>
      <c r="E234" s="30"/>
      <c r="F234" s="17"/>
    </row>
    <row r="235" customFormat="false" ht="15" hidden="false" customHeight="false" outlineLevel="0" collapsed="false">
      <c r="A235" s="28"/>
      <c r="B235" s="17"/>
      <c r="C235" s="17"/>
      <c r="D235" s="17"/>
      <c r="E235" s="30"/>
      <c r="F235" s="17"/>
    </row>
    <row r="236" customFormat="false" ht="15" hidden="false" customHeight="false" outlineLevel="0" collapsed="false">
      <c r="A236" s="28"/>
      <c r="B236" s="17"/>
      <c r="C236" s="17"/>
      <c r="D236" s="17"/>
      <c r="E236" s="30"/>
      <c r="F236" s="17"/>
    </row>
    <row r="237" customFormat="false" ht="15" hidden="false" customHeight="false" outlineLevel="0" collapsed="false">
      <c r="A237" s="28"/>
      <c r="B237" s="17"/>
      <c r="C237" s="17"/>
      <c r="D237" s="17"/>
      <c r="E237" s="30"/>
      <c r="F237" s="17"/>
    </row>
    <row r="238" customFormat="false" ht="15" hidden="false" customHeight="false" outlineLevel="0" collapsed="false">
      <c r="A238" s="28"/>
      <c r="B238" s="17"/>
      <c r="C238" s="17"/>
      <c r="D238" s="17"/>
      <c r="E238" s="30"/>
      <c r="F238" s="17"/>
    </row>
    <row r="239" customFormat="false" ht="15" hidden="false" customHeight="false" outlineLevel="0" collapsed="false">
      <c r="A239" s="28"/>
      <c r="B239" s="17"/>
      <c r="C239" s="17"/>
      <c r="D239" s="17"/>
      <c r="E239" s="30"/>
      <c r="F239" s="17"/>
    </row>
    <row r="240" customFormat="false" ht="15" hidden="false" customHeight="false" outlineLevel="0" collapsed="false">
      <c r="A240" s="28"/>
      <c r="B240" s="17"/>
      <c r="C240" s="17"/>
      <c r="D240" s="17"/>
      <c r="E240" s="30"/>
      <c r="F240" s="17"/>
    </row>
    <row r="241" customFormat="false" ht="15" hidden="false" customHeight="false" outlineLevel="0" collapsed="false">
      <c r="A241" s="28"/>
      <c r="B241" s="17"/>
      <c r="C241" s="17"/>
      <c r="D241" s="17"/>
      <c r="E241" s="30"/>
      <c r="F241" s="17"/>
    </row>
    <row r="242" customFormat="false" ht="15" hidden="false" customHeight="false" outlineLevel="0" collapsed="false">
      <c r="A242" s="28"/>
      <c r="B242" s="17"/>
      <c r="C242" s="17"/>
      <c r="D242" s="17"/>
      <c r="E242" s="30"/>
      <c r="F242" s="17"/>
    </row>
    <row r="243" customFormat="false" ht="15" hidden="false" customHeight="false" outlineLevel="0" collapsed="false">
      <c r="A243" s="28"/>
      <c r="B243" s="17"/>
      <c r="C243" s="17"/>
      <c r="D243" s="17"/>
      <c r="E243" s="30"/>
      <c r="F243" s="17"/>
    </row>
    <row r="244" customFormat="false" ht="15" hidden="false" customHeight="false" outlineLevel="0" collapsed="false">
      <c r="A244" s="28"/>
      <c r="B244" s="17"/>
      <c r="C244" s="17"/>
      <c r="D244" s="17"/>
      <c r="E244" s="30"/>
      <c r="F244" s="17"/>
    </row>
    <row r="245" customFormat="false" ht="15" hidden="false" customHeight="false" outlineLevel="0" collapsed="false">
      <c r="A245" s="28"/>
      <c r="B245" s="17"/>
      <c r="C245" s="17"/>
      <c r="D245" s="17"/>
      <c r="E245" s="30"/>
      <c r="F245" s="17"/>
    </row>
    <row r="246" customFormat="false" ht="15" hidden="false" customHeight="false" outlineLevel="0" collapsed="false">
      <c r="A246" s="28"/>
      <c r="B246" s="17"/>
      <c r="C246" s="17"/>
      <c r="D246" s="17"/>
      <c r="E246" s="30"/>
      <c r="F246" s="17"/>
    </row>
    <row r="247" customFormat="false" ht="15" hidden="false" customHeight="false" outlineLevel="0" collapsed="false">
      <c r="A247" s="28"/>
      <c r="B247" s="17"/>
      <c r="C247" s="17"/>
      <c r="D247" s="17"/>
      <c r="E247" s="30"/>
      <c r="F247" s="17"/>
    </row>
    <row r="248" customFormat="false" ht="15" hidden="false" customHeight="false" outlineLevel="0" collapsed="false">
      <c r="A248" s="28"/>
      <c r="B248" s="17"/>
      <c r="C248" s="17"/>
      <c r="D248" s="17"/>
      <c r="E248" s="30"/>
      <c r="F248" s="17"/>
    </row>
    <row r="249" customFormat="false" ht="15" hidden="false" customHeight="false" outlineLevel="0" collapsed="false">
      <c r="A249" s="28"/>
      <c r="B249" s="17"/>
      <c r="C249" s="17"/>
      <c r="D249" s="17"/>
      <c r="E249" s="30"/>
      <c r="F249" s="17"/>
    </row>
    <row r="250" customFormat="false" ht="15" hidden="false" customHeight="false" outlineLevel="0" collapsed="false">
      <c r="A250" s="28"/>
      <c r="B250" s="17"/>
      <c r="C250" s="17"/>
      <c r="D250" s="17"/>
      <c r="E250" s="30"/>
      <c r="F250" s="17"/>
    </row>
    <row r="251" customFormat="false" ht="15" hidden="false" customHeight="false" outlineLevel="0" collapsed="false">
      <c r="A251" s="28"/>
      <c r="B251" s="17"/>
      <c r="C251" s="17"/>
      <c r="D251" s="17"/>
      <c r="E251" s="30"/>
      <c r="F251" s="17"/>
    </row>
    <row r="252" customFormat="false" ht="15" hidden="false" customHeight="false" outlineLevel="0" collapsed="false">
      <c r="A252" s="28"/>
      <c r="B252" s="17"/>
      <c r="C252" s="17"/>
      <c r="D252" s="17"/>
      <c r="E252" s="30"/>
      <c r="F252" s="17"/>
    </row>
    <row r="253" customFormat="false" ht="15" hidden="false" customHeight="false" outlineLevel="0" collapsed="false">
      <c r="A253" s="28"/>
      <c r="B253" s="17"/>
      <c r="C253" s="17"/>
      <c r="D253" s="17"/>
      <c r="E253" s="30"/>
      <c r="F253" s="17"/>
    </row>
    <row r="254" customFormat="false" ht="15" hidden="false" customHeight="false" outlineLevel="0" collapsed="false">
      <c r="A254" s="28"/>
      <c r="B254" s="17"/>
      <c r="C254" s="17"/>
      <c r="D254" s="17"/>
      <c r="E254" s="30"/>
      <c r="F254" s="17"/>
    </row>
    <row r="255" customFormat="false" ht="15" hidden="false" customHeight="false" outlineLevel="0" collapsed="false">
      <c r="A255" s="28"/>
      <c r="B255" s="17"/>
      <c r="C255" s="17"/>
      <c r="D255" s="17"/>
      <c r="E255" s="30"/>
      <c r="F255" s="17"/>
    </row>
    <row r="256" customFormat="false" ht="15" hidden="false" customHeight="false" outlineLevel="0" collapsed="false">
      <c r="A256" s="28"/>
      <c r="B256" s="17"/>
      <c r="C256" s="17"/>
      <c r="D256" s="17"/>
      <c r="E256" s="30"/>
      <c r="F256" s="17"/>
    </row>
    <row r="257" customFormat="false" ht="15" hidden="false" customHeight="false" outlineLevel="0" collapsed="false">
      <c r="A257" s="28"/>
      <c r="B257" s="17"/>
      <c r="C257" s="17"/>
      <c r="D257" s="17"/>
      <c r="E257" s="30"/>
      <c r="F257" s="17"/>
    </row>
    <row r="258" customFormat="false" ht="15" hidden="false" customHeight="false" outlineLevel="0" collapsed="false">
      <c r="A258" s="28"/>
      <c r="B258" s="17"/>
      <c r="C258" s="17"/>
      <c r="D258" s="17"/>
      <c r="E258" s="30"/>
      <c r="F258" s="17"/>
    </row>
    <row r="259" customFormat="false" ht="15" hidden="false" customHeight="false" outlineLevel="0" collapsed="false">
      <c r="A259" s="28"/>
      <c r="B259" s="17"/>
      <c r="C259" s="17"/>
      <c r="D259" s="17"/>
      <c r="E259" s="30"/>
      <c r="F259" s="17"/>
    </row>
    <row r="260" customFormat="false" ht="15" hidden="false" customHeight="false" outlineLevel="0" collapsed="false">
      <c r="A260" s="28"/>
      <c r="B260" s="17"/>
      <c r="C260" s="17"/>
      <c r="D260" s="17"/>
      <c r="E260" s="30"/>
      <c r="F260" s="17"/>
    </row>
    <row r="261" customFormat="false" ht="15" hidden="false" customHeight="false" outlineLevel="0" collapsed="false">
      <c r="A261" s="28"/>
      <c r="B261" s="17"/>
      <c r="C261" s="17"/>
      <c r="D261" s="17"/>
      <c r="E261" s="30"/>
      <c r="F261" s="17"/>
    </row>
    <row r="262" customFormat="false" ht="15" hidden="false" customHeight="false" outlineLevel="0" collapsed="false">
      <c r="A262" s="28"/>
      <c r="B262" s="17"/>
      <c r="C262" s="17"/>
      <c r="D262" s="17"/>
      <c r="E262" s="30"/>
      <c r="F262" s="17"/>
    </row>
    <row r="263" customFormat="false" ht="15" hidden="false" customHeight="false" outlineLevel="0" collapsed="false">
      <c r="A263" s="28"/>
      <c r="B263" s="17"/>
      <c r="C263" s="17"/>
      <c r="D263" s="17"/>
      <c r="E263" s="30"/>
      <c r="F263" s="17"/>
    </row>
    <row r="264" customFormat="false" ht="15" hidden="false" customHeight="false" outlineLevel="0" collapsed="false">
      <c r="A264" s="28"/>
      <c r="B264" s="17"/>
      <c r="C264" s="17"/>
      <c r="D264" s="17"/>
      <c r="E264" s="30"/>
      <c r="F264" s="17"/>
    </row>
    <row r="265" customFormat="false" ht="15" hidden="false" customHeight="false" outlineLevel="0" collapsed="false">
      <c r="A265" s="28"/>
      <c r="B265" s="17"/>
      <c r="C265" s="17"/>
      <c r="D265" s="17"/>
      <c r="E265" s="30"/>
      <c r="F265" s="17"/>
    </row>
    <row r="266" customFormat="false" ht="15" hidden="false" customHeight="false" outlineLevel="0" collapsed="false">
      <c r="A266" s="28"/>
      <c r="B266" s="17"/>
      <c r="C266" s="17"/>
      <c r="D266" s="17"/>
      <c r="E266" s="30"/>
      <c r="F266" s="17"/>
    </row>
    <row r="267" customFormat="false" ht="15" hidden="false" customHeight="false" outlineLevel="0" collapsed="false">
      <c r="A267" s="28"/>
      <c r="B267" s="17"/>
      <c r="C267" s="17"/>
      <c r="D267" s="17"/>
      <c r="E267" s="30"/>
      <c r="F267" s="17"/>
    </row>
    <row r="268" customFormat="false" ht="15" hidden="false" customHeight="false" outlineLevel="0" collapsed="false">
      <c r="A268" s="28"/>
      <c r="B268" s="17"/>
      <c r="C268" s="17"/>
      <c r="D268" s="17"/>
      <c r="E268" s="30"/>
      <c r="F268" s="17"/>
    </row>
    <row r="269" customFormat="false" ht="15" hidden="false" customHeight="false" outlineLevel="0" collapsed="false">
      <c r="A269" s="28"/>
      <c r="B269" s="17"/>
      <c r="C269" s="17"/>
      <c r="D269" s="17"/>
      <c r="E269" s="30"/>
      <c r="F269" s="17"/>
    </row>
    <row r="270" customFormat="false" ht="15" hidden="false" customHeight="false" outlineLevel="0" collapsed="false">
      <c r="A270" s="28"/>
      <c r="B270" s="17"/>
      <c r="C270" s="17"/>
      <c r="D270" s="17"/>
      <c r="E270" s="30"/>
      <c r="F270" s="17"/>
    </row>
    <row r="271" customFormat="false" ht="15" hidden="false" customHeight="false" outlineLevel="0" collapsed="false">
      <c r="A271" s="28"/>
      <c r="B271" s="17"/>
      <c r="C271" s="17"/>
      <c r="D271" s="17"/>
      <c r="E271" s="30"/>
      <c r="F271" s="17"/>
    </row>
    <row r="272" customFormat="false" ht="15" hidden="false" customHeight="false" outlineLevel="0" collapsed="false">
      <c r="A272" s="28"/>
      <c r="B272" s="17"/>
      <c r="C272" s="17"/>
      <c r="D272" s="17"/>
      <c r="E272" s="30"/>
      <c r="F272" s="17"/>
    </row>
    <row r="273" customFormat="false" ht="15" hidden="false" customHeight="false" outlineLevel="0" collapsed="false">
      <c r="A273" s="28"/>
      <c r="B273" s="17"/>
      <c r="C273" s="17"/>
      <c r="D273" s="17"/>
      <c r="E273" s="30"/>
      <c r="F273" s="17"/>
    </row>
    <row r="274" customFormat="false" ht="15" hidden="false" customHeight="false" outlineLevel="0" collapsed="false">
      <c r="A274" s="28"/>
      <c r="B274" s="17"/>
      <c r="C274" s="17"/>
      <c r="D274" s="17"/>
      <c r="E274" s="30"/>
      <c r="F274" s="17"/>
    </row>
    <row r="275" customFormat="false" ht="15" hidden="false" customHeight="false" outlineLevel="0" collapsed="false">
      <c r="A275" s="28"/>
      <c r="B275" s="17"/>
      <c r="C275" s="17"/>
      <c r="D275" s="17"/>
      <c r="E275" s="30"/>
      <c r="F275" s="17"/>
    </row>
    <row r="276" customFormat="false" ht="15" hidden="false" customHeight="false" outlineLevel="0" collapsed="false">
      <c r="A276" s="28"/>
      <c r="B276" s="17"/>
      <c r="C276" s="17"/>
      <c r="D276" s="17"/>
      <c r="E276" s="30"/>
      <c r="F276" s="17"/>
    </row>
    <row r="277" customFormat="false" ht="15" hidden="false" customHeight="false" outlineLevel="0" collapsed="false">
      <c r="A277" s="28"/>
      <c r="B277" s="17"/>
      <c r="C277" s="17"/>
      <c r="D277" s="17"/>
      <c r="E277" s="30"/>
      <c r="F277" s="17"/>
    </row>
    <row r="278" customFormat="false" ht="15" hidden="false" customHeight="false" outlineLevel="0" collapsed="false">
      <c r="A278" s="28"/>
      <c r="B278" s="17"/>
      <c r="C278" s="17"/>
      <c r="D278" s="17"/>
      <c r="E278" s="30"/>
      <c r="F278" s="17"/>
    </row>
    <row r="279" customFormat="false" ht="15" hidden="false" customHeight="false" outlineLevel="0" collapsed="false">
      <c r="A279" s="28"/>
      <c r="B279" s="17"/>
      <c r="C279" s="17"/>
      <c r="D279" s="17"/>
      <c r="E279" s="30"/>
      <c r="F279" s="17"/>
    </row>
    <row r="280" customFormat="false" ht="15" hidden="false" customHeight="false" outlineLevel="0" collapsed="false">
      <c r="A280" s="28"/>
      <c r="B280" s="17"/>
      <c r="C280" s="17"/>
      <c r="D280" s="17"/>
      <c r="E280" s="30"/>
      <c r="F280" s="17"/>
    </row>
    <row r="281" customFormat="false" ht="15" hidden="false" customHeight="false" outlineLevel="0" collapsed="false">
      <c r="A281" s="28"/>
      <c r="B281" s="17"/>
      <c r="C281" s="17"/>
      <c r="D281" s="17"/>
      <c r="E281" s="30"/>
      <c r="F281" s="17"/>
    </row>
    <row r="282" customFormat="false" ht="15" hidden="false" customHeight="false" outlineLevel="0" collapsed="false">
      <c r="A282" s="28"/>
      <c r="B282" s="17"/>
      <c r="C282" s="17"/>
      <c r="D282" s="17"/>
      <c r="E282" s="30"/>
      <c r="F282" s="17"/>
    </row>
    <row r="283" customFormat="false" ht="15" hidden="false" customHeight="false" outlineLevel="0" collapsed="false">
      <c r="A283" s="28"/>
      <c r="B283" s="17"/>
      <c r="C283" s="17"/>
      <c r="D283" s="17"/>
      <c r="E283" s="30"/>
      <c r="F283" s="17"/>
    </row>
    <row r="284" customFormat="false" ht="15" hidden="false" customHeight="false" outlineLevel="0" collapsed="false">
      <c r="A284" s="28"/>
      <c r="B284" s="17"/>
      <c r="C284" s="17"/>
      <c r="D284" s="17"/>
      <c r="E284" s="30"/>
      <c r="F284" s="17"/>
    </row>
    <row r="285" customFormat="false" ht="15" hidden="false" customHeight="false" outlineLevel="0" collapsed="false">
      <c r="A285" s="28"/>
      <c r="B285" s="17"/>
      <c r="C285" s="17"/>
      <c r="D285" s="17"/>
      <c r="E285" s="30"/>
      <c r="F285" s="17"/>
    </row>
    <row r="286" customFormat="false" ht="15" hidden="false" customHeight="false" outlineLevel="0" collapsed="false">
      <c r="A286" s="28"/>
      <c r="B286" s="17"/>
      <c r="C286" s="17"/>
      <c r="D286" s="17"/>
      <c r="E286" s="30"/>
      <c r="F286" s="17"/>
    </row>
    <row r="287" customFormat="false" ht="15" hidden="false" customHeight="false" outlineLevel="0" collapsed="false">
      <c r="A287" s="28"/>
      <c r="B287" s="17"/>
      <c r="C287" s="17"/>
      <c r="D287" s="17"/>
      <c r="E287" s="30"/>
      <c r="F287" s="17"/>
    </row>
    <row r="288" customFormat="false" ht="15" hidden="false" customHeight="false" outlineLevel="0" collapsed="false">
      <c r="A288" s="28"/>
      <c r="B288" s="17"/>
      <c r="C288" s="17"/>
      <c r="D288" s="17"/>
      <c r="E288" s="30"/>
      <c r="F288" s="17"/>
    </row>
    <row r="289" customFormat="false" ht="15" hidden="false" customHeight="false" outlineLevel="0" collapsed="false">
      <c r="A289" s="28"/>
      <c r="B289" s="17"/>
      <c r="C289" s="17"/>
      <c r="D289" s="17"/>
      <c r="E289" s="30"/>
      <c r="F289" s="17"/>
    </row>
    <row r="290" customFormat="false" ht="15" hidden="false" customHeight="false" outlineLevel="0" collapsed="false">
      <c r="A290" s="28"/>
      <c r="B290" s="17"/>
      <c r="C290" s="17"/>
      <c r="D290" s="17"/>
      <c r="E290" s="30"/>
      <c r="F290" s="17"/>
    </row>
    <row r="291" customFormat="false" ht="15" hidden="false" customHeight="false" outlineLevel="0" collapsed="false">
      <c r="A291" s="28"/>
      <c r="B291" s="17"/>
      <c r="C291" s="17"/>
      <c r="D291" s="17"/>
      <c r="E291" s="30"/>
      <c r="F291" s="17"/>
    </row>
    <row r="292" customFormat="false" ht="15" hidden="false" customHeight="false" outlineLevel="0" collapsed="false">
      <c r="A292" s="28"/>
      <c r="B292" s="17"/>
      <c r="C292" s="17"/>
      <c r="D292" s="17"/>
      <c r="E292" s="30"/>
      <c r="F292" s="17"/>
    </row>
    <row r="293" customFormat="false" ht="15" hidden="false" customHeight="false" outlineLevel="0" collapsed="false">
      <c r="A293" s="28"/>
      <c r="B293" s="17"/>
      <c r="C293" s="17"/>
      <c r="D293" s="17"/>
      <c r="E293" s="30"/>
      <c r="F293" s="17"/>
    </row>
    <row r="294" customFormat="false" ht="15" hidden="false" customHeight="false" outlineLevel="0" collapsed="false">
      <c r="A294" s="28"/>
      <c r="B294" s="17"/>
      <c r="C294" s="17"/>
      <c r="D294" s="17"/>
      <c r="E294" s="30"/>
      <c r="F294" s="17"/>
    </row>
    <row r="295" customFormat="false" ht="15" hidden="false" customHeight="false" outlineLevel="0" collapsed="false">
      <c r="A295" s="28"/>
      <c r="B295" s="17"/>
      <c r="C295" s="17"/>
      <c r="D295" s="17"/>
      <c r="E295" s="30"/>
      <c r="F295" s="17"/>
    </row>
    <row r="296" customFormat="false" ht="15" hidden="false" customHeight="false" outlineLevel="0" collapsed="false">
      <c r="A296" s="28"/>
      <c r="B296" s="17"/>
      <c r="C296" s="17"/>
      <c r="D296" s="17"/>
      <c r="E296" s="30"/>
      <c r="F296" s="17"/>
    </row>
    <row r="297" customFormat="false" ht="15" hidden="false" customHeight="false" outlineLevel="0" collapsed="false">
      <c r="A297" s="28"/>
      <c r="B297" s="17"/>
      <c r="C297" s="17"/>
      <c r="D297" s="17"/>
      <c r="E297" s="30"/>
      <c r="F297" s="17"/>
    </row>
    <row r="298" customFormat="false" ht="15" hidden="false" customHeight="false" outlineLevel="0" collapsed="false">
      <c r="A298" s="28"/>
      <c r="B298" s="17"/>
      <c r="C298" s="17"/>
      <c r="D298" s="17"/>
      <c r="E298" s="30"/>
      <c r="F298" s="17"/>
    </row>
    <row r="299" customFormat="false" ht="15" hidden="false" customHeight="false" outlineLevel="0" collapsed="false">
      <c r="A299" s="28"/>
      <c r="B299" s="17"/>
      <c r="C299" s="17"/>
      <c r="D299" s="17"/>
      <c r="E299" s="30"/>
      <c r="F299" s="17"/>
    </row>
    <row r="300" customFormat="false" ht="15" hidden="false" customHeight="false" outlineLevel="0" collapsed="false">
      <c r="A300" s="28"/>
      <c r="B300" s="17"/>
      <c r="C300" s="17"/>
      <c r="D300" s="17"/>
      <c r="E300" s="30"/>
      <c r="F300" s="17"/>
    </row>
    <row r="301" customFormat="false" ht="15" hidden="false" customHeight="false" outlineLevel="0" collapsed="false">
      <c r="A301" s="28"/>
      <c r="B301" s="17"/>
      <c r="C301" s="17"/>
      <c r="D301" s="17"/>
      <c r="E301" s="30"/>
      <c r="F301" s="17"/>
    </row>
    <row r="302" customFormat="false" ht="15" hidden="false" customHeight="false" outlineLevel="0" collapsed="false">
      <c r="A302" s="28"/>
      <c r="B302" s="17"/>
      <c r="C302" s="17"/>
      <c r="D302" s="17"/>
      <c r="E302" s="30"/>
      <c r="F302" s="17"/>
    </row>
    <row r="303" customFormat="false" ht="15" hidden="false" customHeight="false" outlineLevel="0" collapsed="false">
      <c r="A303" s="28"/>
      <c r="B303" s="17"/>
      <c r="C303" s="17"/>
      <c r="D303" s="17"/>
      <c r="E303" s="30"/>
      <c r="F303" s="17"/>
    </row>
    <row r="304" customFormat="false" ht="15" hidden="false" customHeight="false" outlineLevel="0" collapsed="false">
      <c r="A304" s="28"/>
      <c r="B304" s="17"/>
      <c r="C304" s="17"/>
      <c r="D304" s="17"/>
      <c r="E304" s="30"/>
      <c r="F304" s="17"/>
    </row>
    <row r="305" customFormat="false" ht="15" hidden="false" customHeight="false" outlineLevel="0" collapsed="false">
      <c r="A305" s="28"/>
      <c r="B305" s="17"/>
      <c r="C305" s="17"/>
      <c r="D305" s="17"/>
      <c r="E305" s="30"/>
      <c r="F305" s="17"/>
    </row>
    <row r="306" customFormat="false" ht="15" hidden="false" customHeight="false" outlineLevel="0" collapsed="false">
      <c r="A306" s="28"/>
      <c r="B306" s="17"/>
      <c r="C306" s="17"/>
      <c r="D306" s="17"/>
      <c r="E306" s="30"/>
      <c r="F306" s="17"/>
    </row>
    <row r="307" customFormat="false" ht="15" hidden="false" customHeight="false" outlineLevel="0" collapsed="false">
      <c r="A307" s="28"/>
      <c r="B307" s="17"/>
      <c r="C307" s="17"/>
      <c r="D307" s="17"/>
      <c r="E307" s="30"/>
      <c r="F307" s="17"/>
    </row>
    <row r="308" customFormat="false" ht="15" hidden="false" customHeight="false" outlineLevel="0" collapsed="false">
      <c r="A308" s="28"/>
      <c r="B308" s="17"/>
      <c r="C308" s="17"/>
      <c r="D308" s="17"/>
      <c r="E308" s="30"/>
      <c r="F308" s="17"/>
    </row>
    <row r="309" customFormat="false" ht="15" hidden="false" customHeight="false" outlineLevel="0" collapsed="false">
      <c r="A309" s="28"/>
      <c r="B309" s="17"/>
      <c r="C309" s="17"/>
      <c r="D309" s="17"/>
      <c r="E309" s="30"/>
      <c r="F309" s="17"/>
    </row>
    <row r="310" customFormat="false" ht="15" hidden="false" customHeight="false" outlineLevel="0" collapsed="false">
      <c r="A310" s="28"/>
      <c r="B310" s="17"/>
      <c r="C310" s="17"/>
      <c r="D310" s="17"/>
      <c r="E310" s="30"/>
      <c r="F310" s="17"/>
    </row>
    <row r="311" customFormat="false" ht="15" hidden="false" customHeight="false" outlineLevel="0" collapsed="false">
      <c r="A311" s="28"/>
      <c r="B311" s="17"/>
      <c r="C311" s="17"/>
      <c r="D311" s="17"/>
      <c r="E311" s="30"/>
      <c r="F311" s="17"/>
    </row>
    <row r="312" customFormat="false" ht="15" hidden="false" customHeight="false" outlineLevel="0" collapsed="false">
      <c r="A312" s="28"/>
      <c r="B312" s="17"/>
      <c r="C312" s="17"/>
      <c r="D312" s="17"/>
      <c r="E312" s="30"/>
      <c r="F312" s="17"/>
    </row>
    <row r="313" customFormat="false" ht="15" hidden="false" customHeight="false" outlineLevel="0" collapsed="false">
      <c r="A313" s="28"/>
      <c r="B313" s="17"/>
      <c r="C313" s="17"/>
      <c r="D313" s="17"/>
      <c r="E313" s="30"/>
      <c r="F313" s="17"/>
    </row>
    <row r="314" customFormat="false" ht="15" hidden="false" customHeight="false" outlineLevel="0" collapsed="false">
      <c r="A314" s="28"/>
      <c r="B314" s="17"/>
      <c r="C314" s="17"/>
      <c r="D314" s="17"/>
      <c r="E314" s="30"/>
      <c r="F314" s="17"/>
    </row>
    <row r="315" customFormat="false" ht="15" hidden="false" customHeight="false" outlineLevel="0" collapsed="false">
      <c r="A315" s="28"/>
      <c r="B315" s="17"/>
      <c r="C315" s="17"/>
      <c r="D315" s="17"/>
      <c r="E315" s="30"/>
      <c r="F315" s="17"/>
    </row>
    <row r="316" customFormat="false" ht="15" hidden="false" customHeight="false" outlineLevel="0" collapsed="false">
      <c r="A316" s="28"/>
      <c r="B316" s="17"/>
      <c r="C316" s="17"/>
      <c r="D316" s="17"/>
      <c r="E316" s="30"/>
      <c r="F316" s="17"/>
    </row>
    <row r="317" customFormat="false" ht="15" hidden="false" customHeight="false" outlineLevel="0" collapsed="false">
      <c r="A317" s="28"/>
      <c r="B317" s="17"/>
      <c r="C317" s="17"/>
      <c r="D317" s="17"/>
      <c r="E317" s="30"/>
      <c r="F317" s="17"/>
    </row>
    <row r="318" customFormat="false" ht="15" hidden="false" customHeight="false" outlineLevel="0" collapsed="false">
      <c r="A318" s="28"/>
      <c r="B318" s="17"/>
      <c r="C318" s="17"/>
      <c r="D318" s="17"/>
      <c r="E318" s="30"/>
      <c r="F318" s="17"/>
    </row>
    <row r="319" customFormat="false" ht="15" hidden="false" customHeight="false" outlineLevel="0" collapsed="false">
      <c r="A319" s="28"/>
      <c r="B319" s="17"/>
      <c r="C319" s="17"/>
      <c r="D319" s="17"/>
      <c r="E319" s="30"/>
      <c r="F319" s="17"/>
    </row>
    <row r="320" customFormat="false" ht="15" hidden="false" customHeight="false" outlineLevel="0" collapsed="false">
      <c r="A320" s="28"/>
      <c r="B320" s="17"/>
      <c r="C320" s="17"/>
      <c r="D320" s="17"/>
      <c r="E320" s="30"/>
      <c r="F320" s="17"/>
    </row>
    <row r="321" customFormat="false" ht="15" hidden="false" customHeight="false" outlineLevel="0" collapsed="false">
      <c r="A321" s="28"/>
      <c r="B321" s="17"/>
      <c r="C321" s="17"/>
      <c r="D321" s="17"/>
      <c r="E321" s="30"/>
      <c r="F321" s="17"/>
    </row>
    <row r="322" customFormat="false" ht="15" hidden="false" customHeight="false" outlineLevel="0" collapsed="false">
      <c r="A322" s="28"/>
      <c r="B322" s="17"/>
      <c r="C322" s="17"/>
      <c r="D322" s="17"/>
      <c r="E322" s="30"/>
      <c r="F322" s="17"/>
    </row>
    <row r="323" customFormat="false" ht="15" hidden="false" customHeight="false" outlineLevel="0" collapsed="false">
      <c r="A323" s="28"/>
      <c r="B323" s="17"/>
      <c r="C323" s="17"/>
      <c r="D323" s="17"/>
      <c r="E323" s="30"/>
      <c r="F323" s="17"/>
    </row>
    <row r="324" customFormat="false" ht="15" hidden="false" customHeight="false" outlineLevel="0" collapsed="false">
      <c r="A324" s="28"/>
      <c r="B324" s="17"/>
      <c r="C324" s="17"/>
      <c r="D324" s="17"/>
      <c r="E324" s="30"/>
      <c r="F324" s="17"/>
    </row>
    <row r="325" customFormat="false" ht="15" hidden="false" customHeight="false" outlineLevel="0" collapsed="false">
      <c r="A325" s="28"/>
      <c r="B325" s="17"/>
      <c r="C325" s="17"/>
      <c r="D325" s="17"/>
      <c r="E325" s="30"/>
      <c r="F325" s="17"/>
    </row>
    <row r="326" customFormat="false" ht="15" hidden="false" customHeight="false" outlineLevel="0" collapsed="false">
      <c r="A326" s="28"/>
      <c r="B326" s="17"/>
      <c r="C326" s="17"/>
      <c r="D326" s="17"/>
      <c r="E326" s="30"/>
      <c r="F326" s="17"/>
    </row>
    <row r="327" customFormat="false" ht="15" hidden="false" customHeight="false" outlineLevel="0" collapsed="false">
      <c r="A327" s="28"/>
      <c r="B327" s="17"/>
      <c r="C327" s="17"/>
      <c r="D327" s="17"/>
      <c r="E327" s="30"/>
      <c r="F327" s="17"/>
    </row>
    <row r="328" customFormat="false" ht="15" hidden="false" customHeight="false" outlineLevel="0" collapsed="false">
      <c r="A328" s="28"/>
      <c r="B328" s="17"/>
      <c r="C328" s="17"/>
      <c r="D328" s="17"/>
      <c r="E328" s="30"/>
      <c r="F328" s="17"/>
    </row>
    <row r="329" customFormat="false" ht="15" hidden="false" customHeight="false" outlineLevel="0" collapsed="false">
      <c r="A329" s="28"/>
      <c r="B329" s="17"/>
      <c r="C329" s="17"/>
      <c r="D329" s="17"/>
      <c r="E329" s="30"/>
      <c r="F329" s="17"/>
    </row>
    <row r="330" customFormat="false" ht="15" hidden="false" customHeight="false" outlineLevel="0" collapsed="false">
      <c r="A330" s="28"/>
      <c r="B330" s="17"/>
      <c r="C330" s="17"/>
      <c r="D330" s="17"/>
      <c r="E330" s="30"/>
      <c r="F330" s="17"/>
    </row>
    <row r="331" customFormat="false" ht="15" hidden="false" customHeight="false" outlineLevel="0" collapsed="false">
      <c r="A331" s="28"/>
      <c r="B331" s="17"/>
      <c r="C331" s="17"/>
      <c r="D331" s="17"/>
      <c r="E331" s="30"/>
      <c r="F331" s="17"/>
    </row>
    <row r="332" customFormat="false" ht="15" hidden="false" customHeight="false" outlineLevel="0" collapsed="false">
      <c r="A332" s="28"/>
      <c r="B332" s="17"/>
      <c r="C332" s="17"/>
      <c r="D332" s="17"/>
      <c r="E332" s="30"/>
      <c r="F332" s="17"/>
    </row>
    <row r="333" customFormat="false" ht="15" hidden="false" customHeight="false" outlineLevel="0" collapsed="false">
      <c r="A333" s="28"/>
      <c r="B333" s="17"/>
      <c r="C333" s="17"/>
      <c r="D333" s="17"/>
      <c r="E333" s="30"/>
      <c r="F333" s="17"/>
    </row>
    <row r="334" customFormat="false" ht="15" hidden="false" customHeight="false" outlineLevel="0" collapsed="false">
      <c r="A334" s="28"/>
      <c r="B334" s="17"/>
      <c r="C334" s="17"/>
      <c r="D334" s="17"/>
      <c r="E334" s="30"/>
      <c r="F334" s="17"/>
    </row>
    <row r="335" customFormat="false" ht="15" hidden="false" customHeight="false" outlineLevel="0" collapsed="false">
      <c r="A335" s="28"/>
      <c r="B335" s="17"/>
      <c r="C335" s="17"/>
      <c r="D335" s="17"/>
      <c r="E335" s="30"/>
      <c r="F335" s="17"/>
    </row>
    <row r="336" customFormat="false" ht="15" hidden="false" customHeight="false" outlineLevel="0" collapsed="false">
      <c r="A336" s="28"/>
      <c r="B336" s="17"/>
      <c r="C336" s="17"/>
      <c r="D336" s="17"/>
      <c r="E336" s="30"/>
      <c r="F336" s="17"/>
    </row>
    <row r="337" customFormat="false" ht="15" hidden="false" customHeight="false" outlineLevel="0" collapsed="false">
      <c r="A337" s="28"/>
      <c r="B337" s="17"/>
      <c r="C337" s="17"/>
      <c r="D337" s="17"/>
      <c r="E337" s="30"/>
      <c r="F337" s="17"/>
    </row>
    <row r="338" customFormat="false" ht="15" hidden="false" customHeight="false" outlineLevel="0" collapsed="false">
      <c r="A338" s="28"/>
      <c r="B338" s="17"/>
      <c r="C338" s="17"/>
      <c r="D338" s="17"/>
      <c r="E338" s="30"/>
      <c r="F338" s="17"/>
    </row>
    <row r="339" customFormat="false" ht="15" hidden="false" customHeight="false" outlineLevel="0" collapsed="false">
      <c r="A339" s="28"/>
      <c r="B339" s="17"/>
      <c r="C339" s="17"/>
      <c r="D339" s="17"/>
      <c r="E339" s="30"/>
      <c r="F339" s="17"/>
    </row>
    <row r="340" customFormat="false" ht="15" hidden="false" customHeight="false" outlineLevel="0" collapsed="false">
      <c r="A340" s="28"/>
      <c r="B340" s="17"/>
      <c r="C340" s="17"/>
      <c r="D340" s="17"/>
      <c r="E340" s="30"/>
      <c r="F340" s="17"/>
    </row>
    <row r="341" customFormat="false" ht="15" hidden="false" customHeight="false" outlineLevel="0" collapsed="false">
      <c r="A341" s="28"/>
      <c r="B341" s="17"/>
      <c r="C341" s="17"/>
      <c r="D341" s="17"/>
      <c r="E341" s="30"/>
      <c r="F341" s="17"/>
    </row>
    <row r="342" customFormat="false" ht="15" hidden="false" customHeight="false" outlineLevel="0" collapsed="false">
      <c r="A342" s="28"/>
      <c r="B342" s="17"/>
      <c r="C342" s="17"/>
      <c r="D342" s="17"/>
      <c r="E342" s="30"/>
      <c r="F342" s="17"/>
    </row>
    <row r="343" customFormat="false" ht="15" hidden="false" customHeight="false" outlineLevel="0" collapsed="false">
      <c r="A343" s="28"/>
      <c r="B343" s="17"/>
      <c r="C343" s="17"/>
      <c r="D343" s="17"/>
      <c r="E343" s="30"/>
      <c r="F343" s="17"/>
    </row>
    <row r="344" customFormat="false" ht="15" hidden="false" customHeight="false" outlineLevel="0" collapsed="false">
      <c r="A344" s="28"/>
      <c r="B344" s="17"/>
      <c r="C344" s="17"/>
      <c r="D344" s="17"/>
      <c r="E344" s="30"/>
      <c r="F344" s="17"/>
    </row>
    <row r="345" customFormat="false" ht="15" hidden="false" customHeight="false" outlineLevel="0" collapsed="false">
      <c r="A345" s="28"/>
      <c r="B345" s="17"/>
      <c r="C345" s="17"/>
      <c r="D345" s="17"/>
      <c r="E345" s="30"/>
      <c r="F345" s="17"/>
    </row>
    <row r="346" customFormat="false" ht="15" hidden="false" customHeight="false" outlineLevel="0" collapsed="false">
      <c r="A346" s="28"/>
      <c r="B346" s="17"/>
      <c r="C346" s="17"/>
      <c r="D346" s="17"/>
      <c r="E346" s="30"/>
      <c r="F346" s="17"/>
    </row>
    <row r="347" customFormat="false" ht="15" hidden="false" customHeight="false" outlineLevel="0" collapsed="false">
      <c r="A347" s="28"/>
      <c r="B347" s="17"/>
      <c r="C347" s="17"/>
      <c r="D347" s="17"/>
      <c r="E347" s="30"/>
      <c r="F347" s="17"/>
    </row>
    <row r="348" customFormat="false" ht="15" hidden="false" customHeight="false" outlineLevel="0" collapsed="false">
      <c r="A348" s="28"/>
      <c r="B348" s="17"/>
      <c r="C348" s="17"/>
      <c r="D348" s="17"/>
      <c r="E348" s="30"/>
      <c r="F348" s="17"/>
    </row>
    <row r="349" customFormat="false" ht="15" hidden="false" customHeight="false" outlineLevel="0" collapsed="false">
      <c r="A349" s="28"/>
      <c r="B349" s="17"/>
      <c r="C349" s="17"/>
      <c r="D349" s="17"/>
      <c r="E349" s="30"/>
      <c r="F349" s="17"/>
    </row>
    <row r="350" customFormat="false" ht="15" hidden="false" customHeight="false" outlineLevel="0" collapsed="false">
      <c r="A350" s="28"/>
      <c r="B350" s="17"/>
      <c r="C350" s="17"/>
      <c r="D350" s="17"/>
      <c r="E350" s="30"/>
      <c r="F350" s="17"/>
    </row>
    <row r="351" customFormat="false" ht="15" hidden="false" customHeight="false" outlineLevel="0" collapsed="false">
      <c r="A351" s="28"/>
      <c r="B351" s="17"/>
      <c r="C351" s="17"/>
      <c r="D351" s="17"/>
      <c r="E351" s="30"/>
      <c r="F351" s="17"/>
    </row>
    <row r="352" customFormat="false" ht="15" hidden="false" customHeight="false" outlineLevel="0" collapsed="false">
      <c r="A352" s="28"/>
      <c r="B352" s="17"/>
      <c r="C352" s="17"/>
      <c r="D352" s="17"/>
      <c r="E352" s="30"/>
      <c r="F352" s="17"/>
    </row>
    <row r="353" customFormat="false" ht="15" hidden="false" customHeight="false" outlineLevel="0" collapsed="false">
      <c r="A353" s="28"/>
      <c r="B353" s="17"/>
      <c r="C353" s="17"/>
      <c r="D353" s="17"/>
      <c r="E353" s="30"/>
      <c r="F353" s="17"/>
    </row>
    <row r="354" customFormat="false" ht="15" hidden="false" customHeight="false" outlineLevel="0" collapsed="false">
      <c r="A354" s="28"/>
      <c r="B354" s="17"/>
      <c r="C354" s="17"/>
      <c r="D354" s="17"/>
      <c r="E354" s="30"/>
      <c r="F354" s="17"/>
    </row>
    <row r="355" customFormat="false" ht="15" hidden="false" customHeight="false" outlineLevel="0" collapsed="false">
      <c r="A355" s="28"/>
      <c r="B355" s="17"/>
      <c r="C355" s="17"/>
      <c r="D355" s="17"/>
      <c r="E355" s="30"/>
      <c r="F355" s="17"/>
    </row>
    <row r="356" customFormat="false" ht="15" hidden="false" customHeight="false" outlineLevel="0" collapsed="false">
      <c r="A356" s="28"/>
      <c r="B356" s="17"/>
      <c r="C356" s="17"/>
      <c r="D356" s="17"/>
      <c r="E356" s="30"/>
      <c r="F356" s="17"/>
    </row>
    <row r="357" customFormat="false" ht="15" hidden="false" customHeight="false" outlineLevel="0" collapsed="false">
      <c r="A357" s="28"/>
      <c r="B357" s="17"/>
      <c r="C357" s="17"/>
      <c r="D357" s="17"/>
      <c r="E357" s="30"/>
      <c r="F357" s="17"/>
    </row>
    <row r="358" customFormat="false" ht="15" hidden="false" customHeight="false" outlineLevel="0" collapsed="false">
      <c r="A358" s="28"/>
      <c r="B358" s="17"/>
      <c r="C358" s="17"/>
      <c r="D358" s="17"/>
      <c r="E358" s="30"/>
      <c r="F358" s="17"/>
    </row>
    <row r="359" customFormat="false" ht="15" hidden="false" customHeight="false" outlineLevel="0" collapsed="false">
      <c r="A359" s="28"/>
      <c r="B359" s="17"/>
      <c r="C359" s="17"/>
      <c r="D359" s="17"/>
      <c r="E359" s="30"/>
      <c r="F359" s="17"/>
    </row>
    <row r="360" customFormat="false" ht="15" hidden="false" customHeight="false" outlineLevel="0" collapsed="false">
      <c r="A360" s="28"/>
      <c r="B360" s="17"/>
      <c r="C360" s="17"/>
      <c r="D360" s="17"/>
      <c r="E360" s="30"/>
      <c r="F360" s="17"/>
    </row>
    <row r="361" customFormat="false" ht="15" hidden="false" customHeight="false" outlineLevel="0" collapsed="false">
      <c r="A361" s="28"/>
      <c r="B361" s="17"/>
      <c r="C361" s="17"/>
      <c r="D361" s="17"/>
      <c r="E361" s="30"/>
      <c r="F361" s="17"/>
    </row>
    <row r="362" customFormat="false" ht="15" hidden="false" customHeight="false" outlineLevel="0" collapsed="false">
      <c r="A362" s="28"/>
      <c r="B362" s="17"/>
      <c r="C362" s="17"/>
      <c r="D362" s="17"/>
      <c r="E362" s="30"/>
      <c r="F362" s="17"/>
    </row>
    <row r="363" customFormat="false" ht="15" hidden="false" customHeight="false" outlineLevel="0" collapsed="false">
      <c r="A363" s="28"/>
      <c r="B363" s="17"/>
      <c r="C363" s="17"/>
      <c r="D363" s="17"/>
      <c r="E363" s="30"/>
      <c r="F363" s="17"/>
    </row>
    <row r="364" customFormat="false" ht="15" hidden="false" customHeight="false" outlineLevel="0" collapsed="false">
      <c r="A364" s="28"/>
      <c r="B364" s="17"/>
      <c r="C364" s="17"/>
      <c r="D364" s="17"/>
      <c r="E364" s="30"/>
      <c r="F364" s="17"/>
    </row>
    <row r="365" customFormat="false" ht="15" hidden="false" customHeight="false" outlineLevel="0" collapsed="false">
      <c r="A365" s="28"/>
      <c r="B365" s="17"/>
      <c r="C365" s="17"/>
      <c r="D365" s="17"/>
      <c r="E365" s="30"/>
      <c r="F365" s="17"/>
    </row>
    <row r="366" customFormat="false" ht="15" hidden="false" customHeight="false" outlineLevel="0" collapsed="false">
      <c r="A366" s="28"/>
      <c r="B366" s="17"/>
      <c r="C366" s="17"/>
      <c r="D366" s="17"/>
      <c r="E366" s="30"/>
      <c r="F366" s="17"/>
    </row>
    <row r="367" customFormat="false" ht="15" hidden="false" customHeight="false" outlineLevel="0" collapsed="false">
      <c r="A367" s="28"/>
      <c r="B367" s="17"/>
      <c r="C367" s="17"/>
      <c r="D367" s="17"/>
      <c r="E367" s="30"/>
      <c r="F367" s="17"/>
    </row>
    <row r="368" customFormat="false" ht="15" hidden="false" customHeight="false" outlineLevel="0" collapsed="false">
      <c r="A368" s="28"/>
      <c r="B368" s="17"/>
      <c r="C368" s="17"/>
      <c r="D368" s="17"/>
      <c r="E368" s="30"/>
      <c r="F368" s="17"/>
    </row>
    <row r="369" customFormat="false" ht="15" hidden="false" customHeight="false" outlineLevel="0" collapsed="false">
      <c r="A369" s="28"/>
      <c r="B369" s="17"/>
      <c r="C369" s="17"/>
      <c r="D369" s="17"/>
      <c r="E369" s="30"/>
      <c r="F369" s="17"/>
    </row>
    <row r="370" customFormat="false" ht="15" hidden="false" customHeight="false" outlineLevel="0" collapsed="false">
      <c r="A370" s="28"/>
      <c r="B370" s="17"/>
      <c r="C370" s="17"/>
      <c r="D370" s="17"/>
      <c r="E370" s="30"/>
      <c r="F370" s="17"/>
    </row>
    <row r="371" customFormat="false" ht="15" hidden="false" customHeight="false" outlineLevel="0" collapsed="false">
      <c r="A371" s="28"/>
      <c r="B371" s="17"/>
      <c r="C371" s="17"/>
      <c r="D371" s="17"/>
      <c r="E371" s="30"/>
      <c r="F371" s="17"/>
    </row>
    <row r="372" customFormat="false" ht="15" hidden="false" customHeight="false" outlineLevel="0" collapsed="false">
      <c r="A372" s="28"/>
      <c r="B372" s="17"/>
      <c r="C372" s="17"/>
      <c r="D372" s="17"/>
      <c r="E372" s="30"/>
      <c r="F372" s="17"/>
    </row>
    <row r="373" customFormat="false" ht="15" hidden="false" customHeight="false" outlineLevel="0" collapsed="false">
      <c r="A373" s="28"/>
      <c r="B373" s="17"/>
      <c r="C373" s="17"/>
      <c r="D373" s="17"/>
      <c r="E373" s="30"/>
      <c r="F373" s="17"/>
    </row>
    <row r="374" customFormat="false" ht="15" hidden="false" customHeight="false" outlineLevel="0" collapsed="false">
      <c r="A374" s="28"/>
      <c r="B374" s="17"/>
      <c r="C374" s="17"/>
      <c r="D374" s="17"/>
      <c r="E374" s="30"/>
      <c r="F374" s="17"/>
    </row>
    <row r="375" customFormat="false" ht="15" hidden="false" customHeight="false" outlineLevel="0" collapsed="false">
      <c r="A375" s="28"/>
      <c r="B375" s="17"/>
      <c r="C375" s="17"/>
      <c r="D375" s="17"/>
      <c r="E375" s="30"/>
      <c r="F375" s="17"/>
    </row>
    <row r="376" customFormat="false" ht="15" hidden="false" customHeight="false" outlineLevel="0" collapsed="false">
      <c r="A376" s="28"/>
      <c r="B376" s="17"/>
      <c r="C376" s="17"/>
      <c r="D376" s="17"/>
      <c r="E376" s="30"/>
      <c r="F376" s="17"/>
    </row>
    <row r="377" customFormat="false" ht="15" hidden="false" customHeight="false" outlineLevel="0" collapsed="false">
      <c r="A377" s="28"/>
      <c r="B377" s="17"/>
      <c r="C377" s="17"/>
      <c r="D377" s="17"/>
      <c r="E377" s="30"/>
      <c r="F377" s="17"/>
    </row>
    <row r="378" customFormat="false" ht="15" hidden="false" customHeight="false" outlineLevel="0" collapsed="false">
      <c r="A378" s="28"/>
      <c r="B378" s="17"/>
      <c r="C378" s="17"/>
      <c r="D378" s="17"/>
      <c r="E378" s="30"/>
      <c r="F378" s="17"/>
    </row>
    <row r="379" customFormat="false" ht="15" hidden="false" customHeight="false" outlineLevel="0" collapsed="false">
      <c r="A379" s="28"/>
      <c r="B379" s="17"/>
      <c r="C379" s="17"/>
      <c r="D379" s="17"/>
      <c r="E379" s="30"/>
      <c r="F379" s="17"/>
    </row>
    <row r="380" customFormat="false" ht="15" hidden="false" customHeight="false" outlineLevel="0" collapsed="false">
      <c r="A380" s="28"/>
      <c r="B380" s="17"/>
      <c r="C380" s="17"/>
      <c r="D380" s="17"/>
      <c r="E380" s="30"/>
      <c r="F380" s="17"/>
    </row>
    <row r="381" customFormat="false" ht="15" hidden="false" customHeight="false" outlineLevel="0" collapsed="false">
      <c r="A381" s="28"/>
      <c r="B381" s="17"/>
      <c r="C381" s="17"/>
      <c r="D381" s="17"/>
      <c r="E381" s="30"/>
      <c r="F381" s="17"/>
    </row>
    <row r="382" customFormat="false" ht="15" hidden="false" customHeight="false" outlineLevel="0" collapsed="false">
      <c r="A382" s="28"/>
      <c r="B382" s="17"/>
      <c r="C382" s="17"/>
      <c r="D382" s="17"/>
      <c r="E382" s="30"/>
      <c r="F382" s="17"/>
    </row>
    <row r="383" customFormat="false" ht="15" hidden="false" customHeight="false" outlineLevel="0" collapsed="false">
      <c r="A383" s="28"/>
      <c r="B383" s="17"/>
      <c r="C383" s="17"/>
      <c r="D383" s="17"/>
      <c r="E383" s="30"/>
      <c r="F383" s="17"/>
    </row>
    <row r="384" customFormat="false" ht="15" hidden="false" customHeight="false" outlineLevel="0" collapsed="false">
      <c r="A384" s="28"/>
      <c r="B384" s="17"/>
      <c r="C384" s="17"/>
      <c r="D384" s="17"/>
      <c r="E384" s="30"/>
      <c r="F384" s="17"/>
    </row>
    <row r="385" customFormat="false" ht="15" hidden="false" customHeight="false" outlineLevel="0" collapsed="false">
      <c r="A385" s="28"/>
      <c r="B385" s="17"/>
      <c r="C385" s="17"/>
      <c r="D385" s="17"/>
      <c r="E385" s="30"/>
      <c r="F385" s="17"/>
    </row>
    <row r="386" customFormat="false" ht="15" hidden="false" customHeight="false" outlineLevel="0" collapsed="false">
      <c r="A386" s="28"/>
      <c r="B386" s="17"/>
      <c r="C386" s="17"/>
      <c r="D386" s="17"/>
      <c r="E386" s="30"/>
      <c r="F386" s="17"/>
    </row>
    <row r="387" customFormat="false" ht="15" hidden="false" customHeight="false" outlineLevel="0" collapsed="false">
      <c r="A387" s="28"/>
      <c r="B387" s="17"/>
      <c r="C387" s="17"/>
      <c r="D387" s="17"/>
      <c r="E387" s="30"/>
      <c r="F387" s="17"/>
    </row>
    <row r="388" customFormat="false" ht="15" hidden="false" customHeight="false" outlineLevel="0" collapsed="false">
      <c r="A388" s="28"/>
      <c r="B388" s="17"/>
      <c r="C388" s="17"/>
      <c r="D388" s="17"/>
      <c r="E388" s="30"/>
      <c r="F388" s="17"/>
    </row>
    <row r="389" customFormat="false" ht="15" hidden="false" customHeight="false" outlineLevel="0" collapsed="false">
      <c r="A389" s="28"/>
      <c r="B389" s="17"/>
      <c r="C389" s="17"/>
      <c r="D389" s="17"/>
      <c r="E389" s="30"/>
      <c r="F389" s="17"/>
    </row>
    <row r="390" customFormat="false" ht="15" hidden="false" customHeight="false" outlineLevel="0" collapsed="false">
      <c r="A390" s="28"/>
      <c r="B390" s="17"/>
      <c r="C390" s="17"/>
      <c r="D390" s="17"/>
      <c r="E390" s="30"/>
      <c r="F390" s="17"/>
    </row>
    <row r="391" customFormat="false" ht="15" hidden="false" customHeight="false" outlineLevel="0" collapsed="false">
      <c r="A391" s="28"/>
      <c r="B391" s="17"/>
      <c r="C391" s="17"/>
      <c r="D391" s="17"/>
      <c r="E391" s="30"/>
      <c r="F391" s="17"/>
    </row>
    <row r="392" customFormat="false" ht="15" hidden="false" customHeight="false" outlineLevel="0" collapsed="false">
      <c r="A392" s="28"/>
      <c r="B392" s="17"/>
      <c r="C392" s="17"/>
      <c r="D392" s="17"/>
      <c r="E392" s="30"/>
      <c r="F392" s="17"/>
    </row>
    <row r="393" customFormat="false" ht="15" hidden="false" customHeight="false" outlineLevel="0" collapsed="false">
      <c r="A393" s="28"/>
      <c r="B393" s="17"/>
      <c r="C393" s="17"/>
      <c r="D393" s="17"/>
      <c r="E393" s="30"/>
      <c r="F393" s="17"/>
    </row>
    <row r="394" customFormat="false" ht="15" hidden="false" customHeight="false" outlineLevel="0" collapsed="false">
      <c r="A394" s="28"/>
      <c r="B394" s="17"/>
      <c r="C394" s="17"/>
      <c r="D394" s="17"/>
      <c r="E394" s="30"/>
      <c r="F394" s="17"/>
    </row>
    <row r="395" customFormat="false" ht="15" hidden="false" customHeight="false" outlineLevel="0" collapsed="false">
      <c r="A395" s="28"/>
      <c r="B395" s="17"/>
      <c r="C395" s="17"/>
      <c r="D395" s="17"/>
      <c r="E395" s="30"/>
      <c r="F395" s="17"/>
    </row>
    <row r="396" customFormat="false" ht="15" hidden="false" customHeight="false" outlineLevel="0" collapsed="false">
      <c r="A396" s="28"/>
      <c r="B396" s="17"/>
      <c r="C396" s="17"/>
      <c r="D396" s="17"/>
      <c r="E396" s="30"/>
      <c r="F396" s="17"/>
    </row>
    <row r="397" customFormat="false" ht="15" hidden="false" customHeight="false" outlineLevel="0" collapsed="false">
      <c r="A397" s="28"/>
      <c r="B397" s="17"/>
      <c r="C397" s="17"/>
      <c r="D397" s="17"/>
      <c r="E397" s="30"/>
      <c r="F397" s="17"/>
    </row>
    <row r="398" customFormat="false" ht="15" hidden="false" customHeight="false" outlineLevel="0" collapsed="false">
      <c r="A398" s="28"/>
      <c r="B398" s="17"/>
      <c r="C398" s="17"/>
      <c r="D398" s="17"/>
      <c r="E398" s="30"/>
      <c r="F398" s="17"/>
    </row>
    <row r="399" customFormat="false" ht="15" hidden="false" customHeight="false" outlineLevel="0" collapsed="false">
      <c r="A399" s="28"/>
      <c r="B399" s="17"/>
      <c r="C399" s="17"/>
      <c r="D399" s="17"/>
      <c r="E399" s="30"/>
      <c r="F399" s="17"/>
    </row>
    <row r="400" customFormat="false" ht="15" hidden="false" customHeight="false" outlineLevel="0" collapsed="false">
      <c r="A400" s="28"/>
      <c r="B400" s="17"/>
      <c r="C400" s="17"/>
      <c r="D400" s="17"/>
      <c r="E400" s="30"/>
      <c r="F400" s="17"/>
    </row>
    <row r="401" customFormat="false" ht="15" hidden="false" customHeight="false" outlineLevel="0" collapsed="false">
      <c r="A401" s="28"/>
      <c r="B401" s="17"/>
      <c r="C401" s="17"/>
      <c r="D401" s="17"/>
      <c r="E401" s="30"/>
      <c r="F401" s="17"/>
    </row>
    <row r="402" customFormat="false" ht="15" hidden="false" customHeight="false" outlineLevel="0" collapsed="false">
      <c r="A402" s="28"/>
      <c r="B402" s="17"/>
      <c r="C402" s="17"/>
      <c r="D402" s="17"/>
      <c r="E402" s="30"/>
      <c r="F402" s="17"/>
    </row>
    <row r="403" customFormat="false" ht="15" hidden="false" customHeight="false" outlineLevel="0" collapsed="false">
      <c r="A403" s="28"/>
      <c r="B403" s="17"/>
      <c r="C403" s="17"/>
      <c r="D403" s="17"/>
      <c r="E403" s="30"/>
      <c r="F403" s="17"/>
    </row>
    <row r="404" customFormat="false" ht="15" hidden="false" customHeight="false" outlineLevel="0" collapsed="false">
      <c r="A404" s="28"/>
      <c r="B404" s="17"/>
      <c r="C404" s="17"/>
      <c r="D404" s="17"/>
      <c r="E404" s="30"/>
      <c r="F404" s="17"/>
    </row>
    <row r="405" customFormat="false" ht="15" hidden="false" customHeight="false" outlineLevel="0" collapsed="false">
      <c r="A405" s="28"/>
      <c r="B405" s="17"/>
      <c r="C405" s="17"/>
      <c r="D405" s="17"/>
      <c r="E405" s="30"/>
      <c r="F405" s="17"/>
    </row>
    <row r="406" customFormat="false" ht="15" hidden="false" customHeight="false" outlineLevel="0" collapsed="false">
      <c r="A406" s="28"/>
      <c r="B406" s="17"/>
      <c r="C406" s="17"/>
      <c r="D406" s="17"/>
      <c r="E406" s="30"/>
      <c r="F406" s="17"/>
    </row>
    <row r="407" customFormat="false" ht="15" hidden="false" customHeight="false" outlineLevel="0" collapsed="false">
      <c r="A407" s="28"/>
      <c r="B407" s="17"/>
      <c r="C407" s="17"/>
      <c r="D407" s="17"/>
      <c r="E407" s="30"/>
      <c r="F407" s="17"/>
    </row>
    <row r="408" customFormat="false" ht="15" hidden="false" customHeight="false" outlineLevel="0" collapsed="false">
      <c r="A408" s="28"/>
      <c r="B408" s="17"/>
      <c r="C408" s="17"/>
      <c r="D408" s="17"/>
      <c r="E408" s="30"/>
      <c r="F408" s="17"/>
    </row>
    <row r="409" customFormat="false" ht="15" hidden="false" customHeight="false" outlineLevel="0" collapsed="false">
      <c r="A409" s="28"/>
      <c r="B409" s="17"/>
      <c r="C409" s="17"/>
      <c r="D409" s="17"/>
      <c r="E409" s="30"/>
      <c r="F409" s="17"/>
    </row>
    <row r="410" customFormat="false" ht="15" hidden="false" customHeight="false" outlineLevel="0" collapsed="false">
      <c r="A410" s="28"/>
      <c r="B410" s="17"/>
      <c r="C410" s="17"/>
      <c r="D410" s="17"/>
      <c r="E410" s="30"/>
      <c r="F410" s="17"/>
    </row>
    <row r="411" customFormat="false" ht="15" hidden="false" customHeight="false" outlineLevel="0" collapsed="false">
      <c r="A411" s="28"/>
      <c r="B411" s="17"/>
      <c r="C411" s="17"/>
      <c r="D411" s="17"/>
      <c r="E411" s="30"/>
      <c r="F411" s="17"/>
    </row>
    <row r="412" customFormat="false" ht="15" hidden="false" customHeight="false" outlineLevel="0" collapsed="false">
      <c r="A412" s="28"/>
      <c r="B412" s="17"/>
      <c r="C412" s="17"/>
      <c r="D412" s="17"/>
      <c r="E412" s="30"/>
      <c r="F412" s="17"/>
    </row>
    <row r="413" customFormat="false" ht="15" hidden="false" customHeight="false" outlineLevel="0" collapsed="false">
      <c r="A413" s="28"/>
      <c r="B413" s="17"/>
      <c r="C413" s="17"/>
      <c r="D413" s="17"/>
      <c r="E413" s="30"/>
      <c r="F413" s="17"/>
    </row>
    <row r="414" customFormat="false" ht="15" hidden="false" customHeight="false" outlineLevel="0" collapsed="false">
      <c r="A414" s="28"/>
      <c r="B414" s="17"/>
      <c r="C414" s="17"/>
      <c r="D414" s="17"/>
      <c r="E414" s="30"/>
      <c r="F414" s="17"/>
    </row>
    <row r="415" customFormat="false" ht="15" hidden="false" customHeight="false" outlineLevel="0" collapsed="false">
      <c r="A415" s="28"/>
      <c r="B415" s="17"/>
      <c r="C415" s="17"/>
      <c r="D415" s="17"/>
      <c r="E415" s="30"/>
      <c r="F415" s="17"/>
    </row>
    <row r="416" customFormat="false" ht="15" hidden="false" customHeight="false" outlineLevel="0" collapsed="false">
      <c r="A416" s="28"/>
      <c r="B416" s="17"/>
      <c r="C416" s="17"/>
      <c r="D416" s="17"/>
      <c r="E416" s="30"/>
      <c r="F416" s="17"/>
    </row>
    <row r="417" customFormat="false" ht="15" hidden="false" customHeight="false" outlineLevel="0" collapsed="false">
      <c r="A417" s="28"/>
      <c r="B417" s="17"/>
      <c r="C417" s="17"/>
      <c r="D417" s="17"/>
      <c r="E417" s="30"/>
      <c r="F417" s="17"/>
    </row>
    <row r="418" customFormat="false" ht="15" hidden="false" customHeight="false" outlineLevel="0" collapsed="false">
      <c r="A418" s="28"/>
      <c r="B418" s="17"/>
      <c r="C418" s="17"/>
      <c r="D418" s="17"/>
      <c r="E418" s="30"/>
      <c r="F418" s="17"/>
    </row>
    <row r="419" customFormat="false" ht="15" hidden="false" customHeight="false" outlineLevel="0" collapsed="false">
      <c r="A419" s="28"/>
      <c r="B419" s="17"/>
      <c r="C419" s="17"/>
      <c r="D419" s="17"/>
      <c r="E419" s="30"/>
      <c r="F419" s="17"/>
    </row>
    <row r="420" customFormat="false" ht="15" hidden="false" customHeight="false" outlineLevel="0" collapsed="false">
      <c r="A420" s="28"/>
      <c r="B420" s="17"/>
      <c r="C420" s="17"/>
      <c r="D420" s="17"/>
      <c r="E420" s="30"/>
      <c r="F420" s="17"/>
    </row>
    <row r="421" customFormat="false" ht="15" hidden="false" customHeight="false" outlineLevel="0" collapsed="false">
      <c r="A421" s="28"/>
      <c r="B421" s="17"/>
      <c r="C421" s="17"/>
      <c r="D421" s="17"/>
      <c r="E421" s="30"/>
      <c r="F421" s="17"/>
    </row>
    <row r="422" customFormat="false" ht="15" hidden="false" customHeight="false" outlineLevel="0" collapsed="false">
      <c r="A422" s="28"/>
      <c r="B422" s="17"/>
      <c r="C422" s="17"/>
      <c r="D422" s="17"/>
      <c r="E422" s="30"/>
      <c r="F422" s="17"/>
    </row>
    <row r="423" customFormat="false" ht="15" hidden="false" customHeight="false" outlineLevel="0" collapsed="false">
      <c r="A423" s="28"/>
      <c r="B423" s="17"/>
      <c r="C423" s="17"/>
      <c r="D423" s="17"/>
      <c r="E423" s="30"/>
      <c r="F423" s="17"/>
    </row>
    <row r="424" customFormat="false" ht="15" hidden="false" customHeight="false" outlineLevel="0" collapsed="false">
      <c r="A424" s="28"/>
      <c r="B424" s="17"/>
      <c r="C424" s="17"/>
      <c r="D424" s="17"/>
      <c r="E424" s="30"/>
      <c r="F424" s="17"/>
    </row>
    <row r="425" customFormat="false" ht="15" hidden="false" customHeight="false" outlineLevel="0" collapsed="false">
      <c r="A425" s="28"/>
      <c r="B425" s="17"/>
      <c r="C425" s="17"/>
      <c r="D425" s="17"/>
      <c r="E425" s="30"/>
      <c r="F425" s="17"/>
    </row>
    <row r="426" customFormat="false" ht="15" hidden="false" customHeight="false" outlineLevel="0" collapsed="false">
      <c r="A426" s="28"/>
      <c r="B426" s="17"/>
      <c r="C426" s="17"/>
      <c r="D426" s="17"/>
      <c r="E426" s="30"/>
      <c r="F426" s="17"/>
    </row>
    <row r="427" customFormat="false" ht="15" hidden="false" customHeight="false" outlineLevel="0" collapsed="false">
      <c r="A427" s="28"/>
      <c r="B427" s="17"/>
      <c r="C427" s="17"/>
      <c r="D427" s="17"/>
      <c r="E427" s="30"/>
      <c r="F427" s="17"/>
    </row>
    <row r="428" customFormat="false" ht="15" hidden="false" customHeight="false" outlineLevel="0" collapsed="false">
      <c r="A428" s="28"/>
      <c r="B428" s="17"/>
      <c r="C428" s="17"/>
      <c r="D428" s="17"/>
      <c r="E428" s="30"/>
      <c r="F428" s="17"/>
    </row>
    <row r="429" customFormat="false" ht="15" hidden="false" customHeight="false" outlineLevel="0" collapsed="false">
      <c r="A429" s="28"/>
      <c r="B429" s="17"/>
      <c r="C429" s="17"/>
      <c r="D429" s="17"/>
      <c r="E429" s="30"/>
      <c r="F429" s="17"/>
    </row>
    <row r="430" customFormat="false" ht="15" hidden="false" customHeight="false" outlineLevel="0" collapsed="false">
      <c r="A430" s="28"/>
      <c r="B430" s="17"/>
      <c r="C430" s="17"/>
      <c r="D430" s="17"/>
      <c r="E430" s="30"/>
      <c r="F430" s="17"/>
    </row>
    <row r="431" customFormat="false" ht="15" hidden="false" customHeight="false" outlineLevel="0" collapsed="false">
      <c r="A431" s="28"/>
      <c r="B431" s="17"/>
      <c r="C431" s="17"/>
      <c r="D431" s="17"/>
      <c r="E431" s="30"/>
      <c r="F431" s="17"/>
    </row>
    <row r="432" customFormat="false" ht="15" hidden="false" customHeight="false" outlineLevel="0" collapsed="false">
      <c r="A432" s="28"/>
      <c r="B432" s="17"/>
      <c r="C432" s="17"/>
      <c r="D432" s="17"/>
      <c r="E432" s="30"/>
      <c r="F432" s="17"/>
    </row>
    <row r="433" customFormat="false" ht="15" hidden="false" customHeight="false" outlineLevel="0" collapsed="false">
      <c r="A433" s="28"/>
      <c r="B433" s="17"/>
      <c r="C433" s="17"/>
      <c r="D433" s="17"/>
      <c r="E433" s="30"/>
      <c r="F433" s="17"/>
    </row>
    <row r="434" customFormat="false" ht="15" hidden="false" customHeight="false" outlineLevel="0" collapsed="false">
      <c r="A434" s="28"/>
      <c r="B434" s="17"/>
      <c r="C434" s="17"/>
      <c r="D434" s="17"/>
      <c r="E434" s="30"/>
      <c r="F434" s="17"/>
    </row>
    <row r="435" customFormat="false" ht="15" hidden="false" customHeight="false" outlineLevel="0" collapsed="false">
      <c r="A435" s="28"/>
      <c r="B435" s="17"/>
      <c r="C435" s="17"/>
      <c r="D435" s="17"/>
      <c r="E435" s="30"/>
      <c r="F435" s="17"/>
    </row>
    <row r="436" customFormat="false" ht="15" hidden="false" customHeight="false" outlineLevel="0" collapsed="false">
      <c r="A436" s="28"/>
      <c r="B436" s="17"/>
      <c r="C436" s="17"/>
      <c r="D436" s="17"/>
      <c r="E436" s="30"/>
      <c r="F436" s="17"/>
    </row>
    <row r="437" customFormat="false" ht="15" hidden="false" customHeight="false" outlineLevel="0" collapsed="false">
      <c r="A437" s="28"/>
      <c r="B437" s="17"/>
      <c r="C437" s="17"/>
      <c r="D437" s="17"/>
      <c r="E437" s="30"/>
      <c r="F437" s="17"/>
    </row>
    <row r="438" customFormat="false" ht="15" hidden="false" customHeight="false" outlineLevel="0" collapsed="false">
      <c r="A438" s="28"/>
      <c r="B438" s="17"/>
      <c r="C438" s="17"/>
      <c r="D438" s="17"/>
      <c r="E438" s="30"/>
      <c r="F438" s="17"/>
    </row>
    <row r="439" customFormat="false" ht="15" hidden="false" customHeight="false" outlineLevel="0" collapsed="false">
      <c r="A439" s="28"/>
      <c r="B439" s="17"/>
      <c r="C439" s="17"/>
      <c r="D439" s="17"/>
      <c r="E439" s="30"/>
      <c r="F439" s="17"/>
    </row>
    <row r="440" customFormat="false" ht="15" hidden="false" customHeight="false" outlineLevel="0" collapsed="false">
      <c r="A440" s="28"/>
      <c r="B440" s="17"/>
      <c r="C440" s="17"/>
      <c r="D440" s="17"/>
      <c r="E440" s="30"/>
      <c r="F440" s="17"/>
    </row>
    <row r="441" customFormat="false" ht="15" hidden="false" customHeight="false" outlineLevel="0" collapsed="false">
      <c r="A441" s="28"/>
      <c r="B441" s="17"/>
      <c r="C441" s="17"/>
      <c r="D441" s="17"/>
      <c r="E441" s="30"/>
      <c r="F441" s="17"/>
    </row>
    <row r="442" customFormat="false" ht="15" hidden="false" customHeight="false" outlineLevel="0" collapsed="false">
      <c r="A442" s="28"/>
      <c r="B442" s="17"/>
      <c r="C442" s="17"/>
      <c r="D442" s="17"/>
      <c r="E442" s="30"/>
      <c r="F442" s="17"/>
    </row>
    <row r="443" customFormat="false" ht="15" hidden="false" customHeight="false" outlineLevel="0" collapsed="false">
      <c r="A443" s="28"/>
      <c r="B443" s="17"/>
      <c r="C443" s="17"/>
      <c r="D443" s="17"/>
      <c r="E443" s="30"/>
      <c r="F443" s="17"/>
    </row>
    <row r="444" customFormat="false" ht="15" hidden="false" customHeight="false" outlineLevel="0" collapsed="false">
      <c r="A444" s="28"/>
      <c r="B444" s="17"/>
      <c r="C444" s="17"/>
      <c r="D444" s="17"/>
      <c r="E444" s="30"/>
      <c r="F444" s="17"/>
    </row>
    <row r="445" customFormat="false" ht="15" hidden="false" customHeight="false" outlineLevel="0" collapsed="false">
      <c r="A445" s="28"/>
      <c r="B445" s="17"/>
      <c r="C445" s="17"/>
      <c r="D445" s="17"/>
      <c r="E445" s="30"/>
      <c r="F445" s="17"/>
    </row>
    <row r="446" customFormat="false" ht="15" hidden="false" customHeight="false" outlineLevel="0" collapsed="false">
      <c r="A446" s="28"/>
      <c r="B446" s="17"/>
      <c r="C446" s="17"/>
      <c r="D446" s="17"/>
      <c r="E446" s="30"/>
      <c r="F446" s="17"/>
    </row>
    <row r="447" customFormat="false" ht="15" hidden="false" customHeight="false" outlineLevel="0" collapsed="false">
      <c r="A447" s="28"/>
      <c r="B447" s="17"/>
      <c r="C447" s="17"/>
      <c r="D447" s="17"/>
      <c r="E447" s="30"/>
      <c r="F447" s="17"/>
    </row>
    <row r="448" customFormat="false" ht="15" hidden="false" customHeight="false" outlineLevel="0" collapsed="false">
      <c r="A448" s="28"/>
      <c r="B448" s="17"/>
      <c r="C448" s="17"/>
      <c r="D448" s="17"/>
      <c r="E448" s="30"/>
      <c r="F448" s="17"/>
    </row>
    <row r="449" customFormat="false" ht="15" hidden="false" customHeight="false" outlineLevel="0" collapsed="false">
      <c r="A449" s="28"/>
      <c r="B449" s="17"/>
      <c r="C449" s="17"/>
      <c r="D449" s="17"/>
      <c r="E449" s="30"/>
      <c r="F449" s="17"/>
    </row>
    <row r="450" customFormat="false" ht="15" hidden="false" customHeight="false" outlineLevel="0" collapsed="false">
      <c r="A450" s="28"/>
      <c r="B450" s="17"/>
      <c r="C450" s="17"/>
      <c r="D450" s="17"/>
      <c r="E450" s="30"/>
      <c r="F450" s="17"/>
    </row>
    <row r="451" customFormat="false" ht="15" hidden="false" customHeight="false" outlineLevel="0" collapsed="false">
      <c r="A451" s="28"/>
      <c r="B451" s="17"/>
      <c r="C451" s="17"/>
      <c r="D451" s="17"/>
      <c r="E451" s="30"/>
      <c r="F451" s="17"/>
    </row>
    <row r="452" customFormat="false" ht="15" hidden="false" customHeight="false" outlineLevel="0" collapsed="false">
      <c r="A452" s="28"/>
      <c r="B452" s="17"/>
      <c r="C452" s="17"/>
      <c r="D452" s="17"/>
      <c r="E452" s="30"/>
      <c r="F452" s="17"/>
    </row>
    <row r="453" customFormat="false" ht="15" hidden="false" customHeight="false" outlineLevel="0" collapsed="false">
      <c r="A453" s="28"/>
      <c r="B453" s="17"/>
      <c r="C453" s="17"/>
      <c r="D453" s="17"/>
      <c r="E453" s="30"/>
      <c r="F453" s="17"/>
    </row>
    <row r="454" customFormat="false" ht="15" hidden="false" customHeight="false" outlineLevel="0" collapsed="false">
      <c r="A454" s="28"/>
      <c r="B454" s="17"/>
      <c r="C454" s="17"/>
      <c r="D454" s="17"/>
      <c r="E454" s="30"/>
      <c r="F454" s="17"/>
    </row>
    <row r="455" customFormat="false" ht="15" hidden="false" customHeight="false" outlineLevel="0" collapsed="false">
      <c r="A455" s="28"/>
      <c r="B455" s="17"/>
      <c r="C455" s="17"/>
      <c r="D455" s="17"/>
      <c r="E455" s="30"/>
      <c r="F455" s="17"/>
    </row>
    <row r="456" customFormat="false" ht="15" hidden="false" customHeight="false" outlineLevel="0" collapsed="false">
      <c r="A456" s="28"/>
      <c r="B456" s="17"/>
      <c r="C456" s="17"/>
      <c r="D456" s="17"/>
      <c r="E456" s="30"/>
      <c r="F456" s="17"/>
    </row>
    <row r="457" customFormat="false" ht="15" hidden="false" customHeight="false" outlineLevel="0" collapsed="false">
      <c r="A457" s="28"/>
      <c r="B457" s="17"/>
      <c r="C457" s="17"/>
      <c r="D457" s="17"/>
      <c r="E457" s="30"/>
      <c r="F457" s="17"/>
    </row>
    <row r="458" customFormat="false" ht="15" hidden="false" customHeight="false" outlineLevel="0" collapsed="false">
      <c r="A458" s="28"/>
      <c r="B458" s="17"/>
      <c r="C458" s="17"/>
      <c r="D458" s="17"/>
      <c r="E458" s="30"/>
      <c r="F458" s="17"/>
    </row>
    <row r="459" customFormat="false" ht="15" hidden="false" customHeight="false" outlineLevel="0" collapsed="false">
      <c r="A459" s="28"/>
      <c r="B459" s="17"/>
      <c r="C459" s="17"/>
      <c r="D459" s="17"/>
      <c r="E459" s="30"/>
      <c r="F459" s="17"/>
    </row>
    <row r="460" customFormat="false" ht="15" hidden="false" customHeight="false" outlineLevel="0" collapsed="false">
      <c r="A460" s="28"/>
      <c r="B460" s="17"/>
      <c r="C460" s="17"/>
      <c r="D460" s="17"/>
      <c r="E460" s="30"/>
      <c r="F460" s="17"/>
    </row>
    <row r="461" customFormat="false" ht="15" hidden="false" customHeight="false" outlineLevel="0" collapsed="false">
      <c r="A461" s="28"/>
      <c r="B461" s="17"/>
      <c r="C461" s="17"/>
      <c r="D461" s="17"/>
      <c r="E461" s="30"/>
      <c r="F461" s="17"/>
    </row>
    <row r="462" customFormat="false" ht="15" hidden="false" customHeight="false" outlineLevel="0" collapsed="false">
      <c r="A462" s="28"/>
      <c r="B462" s="17"/>
      <c r="C462" s="17"/>
      <c r="D462" s="17"/>
      <c r="E462" s="30"/>
      <c r="F462" s="17"/>
    </row>
    <row r="463" customFormat="false" ht="15" hidden="false" customHeight="false" outlineLevel="0" collapsed="false">
      <c r="A463" s="28"/>
      <c r="B463" s="17"/>
      <c r="C463" s="17"/>
      <c r="D463" s="17"/>
      <c r="E463" s="30"/>
      <c r="F463" s="17"/>
    </row>
    <row r="464" customFormat="false" ht="15" hidden="false" customHeight="false" outlineLevel="0" collapsed="false">
      <c r="A464" s="28"/>
      <c r="B464" s="17"/>
      <c r="C464" s="17"/>
      <c r="D464" s="17"/>
      <c r="E464" s="30"/>
      <c r="F464" s="17"/>
    </row>
    <row r="465" customFormat="false" ht="15" hidden="false" customHeight="false" outlineLevel="0" collapsed="false">
      <c r="A465" s="28"/>
      <c r="B465" s="17"/>
      <c r="C465" s="17"/>
      <c r="D465" s="17"/>
      <c r="E465" s="30"/>
      <c r="F465" s="17"/>
    </row>
    <row r="466" customFormat="false" ht="15" hidden="false" customHeight="false" outlineLevel="0" collapsed="false">
      <c r="A466" s="28"/>
      <c r="B466" s="17"/>
      <c r="C466" s="17"/>
      <c r="D466" s="17"/>
      <c r="E466" s="30"/>
      <c r="F466" s="17"/>
    </row>
    <row r="467" customFormat="false" ht="15" hidden="false" customHeight="false" outlineLevel="0" collapsed="false">
      <c r="A467" s="28"/>
      <c r="B467" s="17"/>
      <c r="C467" s="17"/>
      <c r="D467" s="17"/>
      <c r="E467" s="30"/>
      <c r="F467" s="17"/>
    </row>
    <row r="468" customFormat="false" ht="15" hidden="false" customHeight="false" outlineLevel="0" collapsed="false">
      <c r="A468" s="28"/>
      <c r="B468" s="17"/>
      <c r="C468" s="17"/>
      <c r="D468" s="17"/>
      <c r="E468" s="30"/>
      <c r="F468" s="17"/>
    </row>
    <row r="469" customFormat="false" ht="15" hidden="false" customHeight="false" outlineLevel="0" collapsed="false">
      <c r="A469" s="28"/>
      <c r="B469" s="17"/>
      <c r="C469" s="17"/>
      <c r="D469" s="17"/>
      <c r="E469" s="30"/>
      <c r="F469" s="17"/>
    </row>
    <row r="470" customFormat="false" ht="15" hidden="false" customHeight="false" outlineLevel="0" collapsed="false">
      <c r="A470" s="28"/>
      <c r="B470" s="17"/>
      <c r="C470" s="17"/>
      <c r="D470" s="17"/>
      <c r="E470" s="30"/>
      <c r="F470" s="17"/>
    </row>
    <row r="471" customFormat="false" ht="15" hidden="false" customHeight="false" outlineLevel="0" collapsed="false">
      <c r="A471" s="28"/>
      <c r="B471" s="17"/>
      <c r="C471" s="17"/>
      <c r="D471" s="17"/>
      <c r="E471" s="30"/>
      <c r="F471" s="17"/>
    </row>
    <row r="472" customFormat="false" ht="15" hidden="false" customHeight="false" outlineLevel="0" collapsed="false">
      <c r="A472" s="28"/>
      <c r="B472" s="17"/>
      <c r="C472" s="17"/>
      <c r="D472" s="17"/>
      <c r="E472" s="30"/>
      <c r="F472" s="17"/>
    </row>
    <row r="473" customFormat="false" ht="15" hidden="false" customHeight="false" outlineLevel="0" collapsed="false">
      <c r="A473" s="28"/>
      <c r="B473" s="17"/>
      <c r="C473" s="17"/>
      <c r="D473" s="17"/>
      <c r="E473" s="30"/>
      <c r="F473" s="17"/>
    </row>
    <row r="474" customFormat="false" ht="15" hidden="false" customHeight="false" outlineLevel="0" collapsed="false">
      <c r="A474" s="28"/>
      <c r="B474" s="17"/>
      <c r="C474" s="17"/>
      <c r="D474" s="17"/>
      <c r="E474" s="30"/>
      <c r="F474" s="17"/>
    </row>
    <row r="475" customFormat="false" ht="15" hidden="false" customHeight="false" outlineLevel="0" collapsed="false">
      <c r="A475" s="28"/>
      <c r="B475" s="17"/>
      <c r="C475" s="17"/>
      <c r="D475" s="17"/>
      <c r="E475" s="30"/>
      <c r="F475" s="17"/>
    </row>
    <row r="476" customFormat="false" ht="15" hidden="false" customHeight="false" outlineLevel="0" collapsed="false">
      <c r="A476" s="28"/>
      <c r="B476" s="17"/>
      <c r="C476" s="17"/>
      <c r="D476" s="17"/>
      <c r="E476" s="30"/>
      <c r="F476" s="17"/>
    </row>
    <row r="477" customFormat="false" ht="15" hidden="false" customHeight="false" outlineLevel="0" collapsed="false">
      <c r="A477" s="28"/>
      <c r="B477" s="17"/>
      <c r="C477" s="17"/>
      <c r="D477" s="17"/>
      <c r="E477" s="30"/>
      <c r="F477" s="17"/>
    </row>
    <row r="478" customFormat="false" ht="15" hidden="false" customHeight="false" outlineLevel="0" collapsed="false">
      <c r="A478" s="28"/>
      <c r="B478" s="17"/>
      <c r="C478" s="17"/>
      <c r="D478" s="17"/>
      <c r="E478" s="30"/>
      <c r="F478" s="17"/>
    </row>
    <row r="479" customFormat="false" ht="15" hidden="false" customHeight="false" outlineLevel="0" collapsed="false">
      <c r="A479" s="28"/>
      <c r="B479" s="17"/>
      <c r="C479" s="17"/>
      <c r="D479" s="17"/>
      <c r="E479" s="30"/>
      <c r="F479" s="17"/>
    </row>
    <row r="480" customFormat="false" ht="15" hidden="false" customHeight="false" outlineLevel="0" collapsed="false">
      <c r="A480" s="28"/>
      <c r="B480" s="17"/>
      <c r="C480" s="17"/>
      <c r="D480" s="17"/>
      <c r="E480" s="30"/>
      <c r="F480" s="17"/>
    </row>
    <row r="481" customFormat="false" ht="15" hidden="false" customHeight="false" outlineLevel="0" collapsed="false">
      <c r="A481" s="28"/>
      <c r="B481" s="17"/>
      <c r="C481" s="17"/>
      <c r="D481" s="17"/>
      <c r="E481" s="30"/>
      <c r="F481" s="17"/>
    </row>
    <row r="482" customFormat="false" ht="15" hidden="false" customHeight="false" outlineLevel="0" collapsed="false">
      <c r="A482" s="28"/>
      <c r="B482" s="17"/>
      <c r="C482" s="17"/>
      <c r="D482" s="17"/>
      <c r="E482" s="30"/>
      <c r="F482" s="17"/>
    </row>
    <row r="483" customFormat="false" ht="15" hidden="false" customHeight="false" outlineLevel="0" collapsed="false">
      <c r="A483" s="28"/>
      <c r="B483" s="17"/>
      <c r="C483" s="17"/>
      <c r="D483" s="17"/>
      <c r="E483" s="30"/>
      <c r="F483" s="17"/>
    </row>
    <row r="484" customFormat="false" ht="15" hidden="false" customHeight="false" outlineLevel="0" collapsed="false">
      <c r="A484" s="28"/>
      <c r="B484" s="17"/>
      <c r="C484" s="17"/>
      <c r="D484" s="17"/>
      <c r="E484" s="30"/>
      <c r="F484" s="17"/>
    </row>
    <row r="485" customFormat="false" ht="15" hidden="false" customHeight="false" outlineLevel="0" collapsed="false">
      <c r="A485" s="28"/>
      <c r="B485" s="17"/>
      <c r="C485" s="17"/>
      <c r="D485" s="17"/>
      <c r="E485" s="30"/>
      <c r="F485" s="17"/>
    </row>
    <row r="486" customFormat="false" ht="15" hidden="false" customHeight="false" outlineLevel="0" collapsed="false">
      <c r="A486" s="28"/>
      <c r="B486" s="17"/>
      <c r="C486" s="17"/>
      <c r="D486" s="17"/>
      <c r="E486" s="30"/>
      <c r="F486" s="17"/>
    </row>
    <row r="487" customFormat="false" ht="15" hidden="false" customHeight="false" outlineLevel="0" collapsed="false">
      <c r="A487" s="28"/>
      <c r="B487" s="17"/>
      <c r="C487" s="17"/>
      <c r="D487" s="17"/>
      <c r="E487" s="30"/>
      <c r="F487" s="17"/>
    </row>
    <row r="488" customFormat="false" ht="15" hidden="false" customHeight="false" outlineLevel="0" collapsed="false">
      <c r="A488" s="28"/>
      <c r="B488" s="17"/>
      <c r="C488" s="17"/>
      <c r="D488" s="17"/>
      <c r="E488" s="30"/>
      <c r="F488" s="17"/>
    </row>
    <row r="489" customFormat="false" ht="15" hidden="false" customHeight="false" outlineLevel="0" collapsed="false">
      <c r="A489" s="28"/>
      <c r="B489" s="17"/>
      <c r="C489" s="17"/>
      <c r="D489" s="17"/>
      <c r="E489" s="30"/>
      <c r="F489" s="17"/>
    </row>
    <row r="490" customFormat="false" ht="15" hidden="false" customHeight="false" outlineLevel="0" collapsed="false">
      <c r="A490" s="28"/>
      <c r="B490" s="17"/>
      <c r="C490" s="17"/>
      <c r="D490" s="17"/>
      <c r="E490" s="30"/>
      <c r="F490" s="17"/>
    </row>
    <row r="491" customFormat="false" ht="15" hidden="false" customHeight="false" outlineLevel="0" collapsed="false">
      <c r="A491" s="28"/>
      <c r="B491" s="17"/>
      <c r="C491" s="17"/>
      <c r="D491" s="17"/>
      <c r="E491" s="30"/>
      <c r="F491" s="17"/>
    </row>
    <row r="492" customFormat="false" ht="15" hidden="false" customHeight="false" outlineLevel="0" collapsed="false">
      <c r="A492" s="28"/>
      <c r="B492" s="17"/>
      <c r="C492" s="17"/>
      <c r="D492" s="17"/>
      <c r="E492" s="30"/>
      <c r="F492" s="17"/>
    </row>
    <row r="493" customFormat="false" ht="15" hidden="false" customHeight="false" outlineLevel="0" collapsed="false">
      <c r="A493" s="28"/>
      <c r="B493" s="17"/>
      <c r="C493" s="17"/>
      <c r="D493" s="17"/>
      <c r="E493" s="30"/>
      <c r="F493" s="17"/>
    </row>
    <row r="494" customFormat="false" ht="15" hidden="false" customHeight="false" outlineLevel="0" collapsed="false">
      <c r="A494" s="28"/>
      <c r="B494" s="17"/>
      <c r="C494" s="17"/>
      <c r="D494" s="17"/>
      <c r="E494" s="30"/>
      <c r="F494" s="17"/>
    </row>
    <row r="495" customFormat="false" ht="15" hidden="false" customHeight="false" outlineLevel="0" collapsed="false">
      <c r="A495" s="28"/>
      <c r="B495" s="17"/>
      <c r="C495" s="17"/>
      <c r="D495" s="17"/>
      <c r="E495" s="30"/>
      <c r="F495" s="17"/>
    </row>
    <row r="496" customFormat="false" ht="15" hidden="false" customHeight="false" outlineLevel="0" collapsed="false">
      <c r="A496" s="28"/>
      <c r="B496" s="17"/>
      <c r="C496" s="17"/>
      <c r="D496" s="17"/>
      <c r="E496" s="30"/>
      <c r="F496" s="17"/>
    </row>
    <row r="497" customFormat="false" ht="15" hidden="false" customHeight="false" outlineLevel="0" collapsed="false">
      <c r="A497" s="28"/>
      <c r="B497" s="17"/>
      <c r="C497" s="17"/>
      <c r="D497" s="17"/>
      <c r="E497" s="30"/>
      <c r="F497" s="17"/>
    </row>
    <row r="498" customFormat="false" ht="15" hidden="false" customHeight="false" outlineLevel="0" collapsed="false">
      <c r="A498" s="28"/>
      <c r="B498" s="17"/>
      <c r="C498" s="17"/>
      <c r="D498" s="17"/>
      <c r="E498" s="30"/>
      <c r="F498" s="17"/>
    </row>
    <row r="499" customFormat="false" ht="15" hidden="false" customHeight="false" outlineLevel="0" collapsed="false">
      <c r="A499" s="28"/>
      <c r="B499" s="17"/>
      <c r="C499" s="17"/>
      <c r="D499" s="17"/>
      <c r="E499" s="30"/>
      <c r="F499" s="17"/>
    </row>
    <row r="500" customFormat="false" ht="15" hidden="false" customHeight="false" outlineLevel="0" collapsed="false">
      <c r="A500" s="28"/>
      <c r="B500" s="17"/>
      <c r="C500" s="17"/>
      <c r="D500" s="17"/>
      <c r="E500" s="30"/>
      <c r="F500" s="17"/>
    </row>
    <row r="501" customFormat="false" ht="15" hidden="false" customHeight="false" outlineLevel="0" collapsed="false">
      <c r="A501" s="28"/>
      <c r="B501" s="17"/>
      <c r="C501" s="17"/>
      <c r="D501" s="17"/>
      <c r="E501" s="30"/>
      <c r="F501" s="17"/>
    </row>
    <row r="502" customFormat="false" ht="15" hidden="false" customHeight="false" outlineLevel="0" collapsed="false">
      <c r="A502" s="28"/>
      <c r="B502" s="17"/>
      <c r="C502" s="17"/>
      <c r="D502" s="17"/>
      <c r="E502" s="30"/>
      <c r="F502" s="17"/>
    </row>
    <row r="503" customFormat="false" ht="15" hidden="false" customHeight="false" outlineLevel="0" collapsed="false">
      <c r="A503" s="28"/>
      <c r="B503" s="17"/>
      <c r="C503" s="17"/>
      <c r="D503" s="17"/>
      <c r="E503" s="30"/>
      <c r="F503" s="17"/>
    </row>
    <row r="504" customFormat="false" ht="15" hidden="false" customHeight="false" outlineLevel="0" collapsed="false">
      <c r="A504" s="28"/>
      <c r="B504" s="17"/>
      <c r="C504" s="17"/>
      <c r="D504" s="17"/>
      <c r="E504" s="30"/>
      <c r="F504" s="17"/>
    </row>
    <row r="505" customFormat="false" ht="15" hidden="false" customHeight="false" outlineLevel="0" collapsed="false">
      <c r="A505" s="28"/>
      <c r="B505" s="17"/>
      <c r="C505" s="17"/>
      <c r="D505" s="17"/>
      <c r="E505" s="30"/>
      <c r="F505" s="17"/>
    </row>
  </sheetData>
  <dataValidations count="3">
    <dataValidation allowBlank="true" error="Scegli una categoria dall'elenco (la modifichi nel foglio Parametri)." errorStyle="stop" errorTitle="Categoria" operator="between" showDropDown="false" showErrorMessage="true" showInputMessage="false" sqref="B6:B505" type="list">
      <formula1>Parametri!$B$41:$B$52</formula1>
      <formula2>0</formula2>
    </dataValidation>
    <dataValidation allowBlank="true" error="Scrivi una data valida." errorStyle="stop" errorTitle="Data" operator="greaterThan" showDropDown="false" showErrorMessage="true" showInputMessage="false" sqref="A6:A505" type="date">
      <formula1>36526</formula1>
      <formula2>0</formula2>
    </dataValidation>
    <dataValidation allowBlank="true" error="Scrivi un importo positivo." errorStyle="stop" errorTitle="Importo" operator="greaterThanOrEqual" showDropDown="false" showErrorMessage="true" showInputMessage="false" sqref="E6:E5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4" min="3" style="0" width="17"/>
    <col collapsed="false" customWidth="true" hidden="false" outlineLevel="0" max="5" min="5" style="0" width="15"/>
    <col collapsed="false" customWidth="true" hidden="false" outlineLevel="0" max="7" min="6" style="0" width="17"/>
    <col collapsed="false" customWidth="true" hidden="false" outlineLevel="0" max="8" min="8" style="0" width="15"/>
    <col collapsed="false" customWidth="true" hidden="false" outlineLevel="0" max="9" min="9" style="0" width="17"/>
    <col collapsed="false" customWidth="true" hidden="false" outlineLevel="0" max="10" min="10" style="0" width="14"/>
  </cols>
  <sheetData>
    <row r="1" customFormat="false" ht="19.7" hidden="false" customHeight="false" outlineLevel="0" collapsed="false">
      <c r="A1" s="1" t="s">
        <v>112</v>
      </c>
    </row>
    <row r="2" customFormat="false" ht="15" hidden="false" customHeight="false" outlineLevel="0" collapsed="false">
      <c r="A2" s="2" t="s">
        <v>113</v>
      </c>
    </row>
    <row r="3" customFormat="false" ht="15" hidden="false" customHeight="false" outlineLevel="0" collapsed="false">
      <c r="A3" s="33" t="s">
        <v>114</v>
      </c>
      <c r="B3" s="34" t="n">
        <f aca="false">Parametri!$C$5</f>
        <v>2026</v>
      </c>
    </row>
    <row r="5" customFormat="false" ht="15" hidden="false" customHeight="false" outlineLevel="0" collapsed="false">
      <c r="A5" s="6" t="s">
        <v>115</v>
      </c>
    </row>
    <row r="6" customFormat="false" ht="42" hidden="false" customHeight="true" outlineLevel="0" collapsed="false">
      <c r="A6" s="16" t="s">
        <v>116</v>
      </c>
      <c r="B6" s="16" t="s">
        <v>92</v>
      </c>
      <c r="C6" s="16" t="s">
        <v>117</v>
      </c>
      <c r="D6" s="16" t="s">
        <v>118</v>
      </c>
      <c r="E6" s="16" t="s">
        <v>119</v>
      </c>
      <c r="F6" s="16" t="s">
        <v>120</v>
      </c>
      <c r="G6" s="16" t="s">
        <v>121</v>
      </c>
      <c r="H6" s="16" t="s">
        <v>122</v>
      </c>
      <c r="I6" s="16" t="s">
        <v>123</v>
      </c>
      <c r="J6" s="16" t="s">
        <v>124</v>
      </c>
    </row>
    <row r="7" customFormat="false" ht="15" hidden="false" customHeight="false" outlineLevel="0" collapsed="false">
      <c r="A7" s="35" t="n">
        <f aca="false">DATE($B$3,1,1)</f>
        <v>46023</v>
      </c>
      <c r="B7" s="36" t="n">
        <f aca="false">SUMIFS(Entrate!$B$6:$B$505,Entrate!$A$6:$A$505,"&gt;="&amp;$A7,Entrate!$A$6:$A$505,"&lt;"&amp;EDATE($A7,1))</f>
        <v>0</v>
      </c>
      <c r="C7" s="32" t="n">
        <f aca="false">SUMIFS(Entrate!$E$6:$E$505,Entrate!$A$6:$A$505,"&gt;="&amp;$A7,Entrate!$A$6:$A$505,"&lt;"&amp;EDATE($A7,1))</f>
        <v>0</v>
      </c>
      <c r="D7" s="32" t="n">
        <f aca="false">SUMIFS(Entrate!$G$6:$G$505,Entrate!$A$6:$A$505,"&gt;="&amp;$A7,Entrate!$A$6:$A$505,"&lt;"&amp;EDATE($A7,1))</f>
        <v>0</v>
      </c>
      <c r="E7" s="32" t="n">
        <f aca="false">SUMIFS(Entrate!$H$6:$H$505,Entrate!$A$6:$A$505,"&gt;="&amp;$A7,Entrate!$A$6:$A$505,"&lt;"&amp;EDATE($A7,1))</f>
        <v>0</v>
      </c>
      <c r="F7" s="32" t="n">
        <f aca="false">C7-D7-E7</f>
        <v>0</v>
      </c>
      <c r="G7" s="32" t="n">
        <f aca="false">SUMIFS(Entrate!$J$6:$J$505,Entrate!$A$6:$A$505,"&gt;="&amp;$A7,Entrate!$A$6:$A$505,"&lt;"&amp;EDATE($A7,1))</f>
        <v>0</v>
      </c>
      <c r="H7" s="32" t="n">
        <f aca="false">SUMIFS(Costi!$E$6:$E$505,Costi!$A$6:$A$505,"&gt;="&amp;$A7,Costi!$A$6:$A$505,"&lt;"&amp;EDATE($A7,1))</f>
        <v>0</v>
      </c>
      <c r="I7" s="32" t="n">
        <f aca="false">F7-H7</f>
        <v>0</v>
      </c>
      <c r="J7" s="32" t="n">
        <f aca="false">IF(B7&gt;0,I7/B7,0)</f>
        <v>0</v>
      </c>
    </row>
    <row r="8" customFormat="false" ht="15" hidden="false" customHeight="false" outlineLevel="0" collapsed="false">
      <c r="A8" s="35" t="n">
        <f aca="false">EDATE(A7,1)</f>
        <v>46054</v>
      </c>
      <c r="B8" s="36" t="n">
        <f aca="false">SUMIFS(Entrate!$B$6:$B$505,Entrate!$A$6:$A$505,"&gt;="&amp;$A8,Entrate!$A$6:$A$505,"&lt;"&amp;EDATE($A8,1))</f>
        <v>0</v>
      </c>
      <c r="C8" s="32" t="n">
        <f aca="false">SUMIFS(Entrate!$E$6:$E$505,Entrate!$A$6:$A$505,"&gt;="&amp;$A8,Entrate!$A$6:$A$505,"&lt;"&amp;EDATE($A8,1))</f>
        <v>0</v>
      </c>
      <c r="D8" s="32" t="n">
        <f aca="false">SUMIFS(Entrate!$G$6:$G$505,Entrate!$A$6:$A$505,"&gt;="&amp;$A8,Entrate!$A$6:$A$505,"&lt;"&amp;EDATE($A8,1))</f>
        <v>0</v>
      </c>
      <c r="E8" s="32" t="n">
        <f aca="false">SUMIFS(Entrate!$H$6:$H$505,Entrate!$A$6:$A$505,"&gt;="&amp;$A8,Entrate!$A$6:$A$505,"&lt;"&amp;EDATE($A8,1))</f>
        <v>0</v>
      </c>
      <c r="F8" s="32" t="n">
        <f aca="false">C8-D8-E8</f>
        <v>0</v>
      </c>
      <c r="G8" s="32" t="n">
        <f aca="false">SUMIFS(Entrate!$J$6:$J$505,Entrate!$A$6:$A$505,"&gt;="&amp;$A8,Entrate!$A$6:$A$505,"&lt;"&amp;EDATE($A8,1))</f>
        <v>0</v>
      </c>
      <c r="H8" s="32" t="n">
        <f aca="false">SUMIFS(Costi!$E$6:$E$505,Costi!$A$6:$A$505,"&gt;="&amp;$A8,Costi!$A$6:$A$505,"&lt;"&amp;EDATE($A8,1))</f>
        <v>0</v>
      </c>
      <c r="I8" s="32" t="n">
        <f aca="false">F8-H8</f>
        <v>0</v>
      </c>
      <c r="J8" s="32" t="n">
        <f aca="false">IF(B8&gt;0,I8/B8,0)</f>
        <v>0</v>
      </c>
    </row>
    <row r="9" customFormat="false" ht="15" hidden="false" customHeight="false" outlineLevel="0" collapsed="false">
      <c r="A9" s="35" t="n">
        <f aca="false">EDATE(A8,1)</f>
        <v>46082</v>
      </c>
      <c r="B9" s="36" t="n">
        <f aca="false">SUMIFS(Entrate!$B$6:$B$505,Entrate!$A$6:$A$505,"&gt;="&amp;$A9,Entrate!$A$6:$A$505,"&lt;"&amp;EDATE($A9,1))</f>
        <v>0</v>
      </c>
      <c r="C9" s="32" t="n">
        <f aca="false">SUMIFS(Entrate!$E$6:$E$505,Entrate!$A$6:$A$505,"&gt;="&amp;$A9,Entrate!$A$6:$A$505,"&lt;"&amp;EDATE($A9,1))</f>
        <v>0</v>
      </c>
      <c r="D9" s="32" t="n">
        <f aca="false">SUMIFS(Entrate!$G$6:$G$505,Entrate!$A$6:$A$505,"&gt;="&amp;$A9,Entrate!$A$6:$A$505,"&lt;"&amp;EDATE($A9,1))</f>
        <v>0</v>
      </c>
      <c r="E9" s="32" t="n">
        <f aca="false">SUMIFS(Entrate!$H$6:$H$505,Entrate!$A$6:$A$505,"&gt;="&amp;$A9,Entrate!$A$6:$A$505,"&lt;"&amp;EDATE($A9,1))</f>
        <v>0</v>
      </c>
      <c r="F9" s="32" t="n">
        <f aca="false">C9-D9-E9</f>
        <v>0</v>
      </c>
      <c r="G9" s="32" t="n">
        <f aca="false">SUMIFS(Entrate!$J$6:$J$505,Entrate!$A$6:$A$505,"&gt;="&amp;$A9,Entrate!$A$6:$A$505,"&lt;"&amp;EDATE($A9,1))</f>
        <v>0</v>
      </c>
      <c r="H9" s="32" t="n">
        <f aca="false">SUMIFS(Costi!$E$6:$E$505,Costi!$A$6:$A$505,"&gt;="&amp;$A9,Costi!$A$6:$A$505,"&lt;"&amp;EDATE($A9,1))</f>
        <v>0</v>
      </c>
      <c r="I9" s="32" t="n">
        <f aca="false">F9-H9</f>
        <v>0</v>
      </c>
      <c r="J9" s="32" t="n">
        <f aca="false">IF(B9&gt;0,I9/B9,0)</f>
        <v>0</v>
      </c>
    </row>
    <row r="10" customFormat="false" ht="15" hidden="false" customHeight="false" outlineLevel="0" collapsed="false">
      <c r="A10" s="35" t="n">
        <f aca="false">EDATE(A9,1)</f>
        <v>46113</v>
      </c>
      <c r="B10" s="36" t="n">
        <f aca="false">SUMIFS(Entrate!$B$6:$B$505,Entrate!$A$6:$A$505,"&gt;="&amp;$A10,Entrate!$A$6:$A$505,"&lt;"&amp;EDATE($A10,1))</f>
        <v>0</v>
      </c>
      <c r="C10" s="32" t="n">
        <f aca="false">SUMIFS(Entrate!$E$6:$E$505,Entrate!$A$6:$A$505,"&gt;="&amp;$A10,Entrate!$A$6:$A$505,"&lt;"&amp;EDATE($A10,1))</f>
        <v>0</v>
      </c>
      <c r="D10" s="32" t="n">
        <f aca="false">SUMIFS(Entrate!$G$6:$G$505,Entrate!$A$6:$A$505,"&gt;="&amp;$A10,Entrate!$A$6:$A$505,"&lt;"&amp;EDATE($A10,1))</f>
        <v>0</v>
      </c>
      <c r="E10" s="32" t="n">
        <f aca="false">SUMIFS(Entrate!$H$6:$H$505,Entrate!$A$6:$A$505,"&gt;="&amp;$A10,Entrate!$A$6:$A$505,"&lt;"&amp;EDATE($A10,1))</f>
        <v>0</v>
      </c>
      <c r="F10" s="32" t="n">
        <f aca="false">C10-D10-E10</f>
        <v>0</v>
      </c>
      <c r="G10" s="32" t="n">
        <f aca="false">SUMIFS(Entrate!$J$6:$J$505,Entrate!$A$6:$A$505,"&gt;="&amp;$A10,Entrate!$A$6:$A$505,"&lt;"&amp;EDATE($A10,1))</f>
        <v>0</v>
      </c>
      <c r="H10" s="32" t="n">
        <f aca="false">SUMIFS(Costi!$E$6:$E$505,Costi!$A$6:$A$505,"&gt;="&amp;$A10,Costi!$A$6:$A$505,"&lt;"&amp;EDATE($A10,1))</f>
        <v>0</v>
      </c>
      <c r="I10" s="32" t="n">
        <f aca="false">F10-H10</f>
        <v>0</v>
      </c>
      <c r="J10" s="32" t="n">
        <f aca="false">IF(B10&gt;0,I10/B10,0)</f>
        <v>0</v>
      </c>
    </row>
    <row r="11" customFormat="false" ht="15" hidden="false" customHeight="false" outlineLevel="0" collapsed="false">
      <c r="A11" s="35" t="n">
        <f aca="false">EDATE(A10,1)</f>
        <v>46143</v>
      </c>
      <c r="B11" s="36" t="n">
        <f aca="false">SUMIFS(Entrate!$B$6:$B$505,Entrate!$A$6:$A$505,"&gt;="&amp;$A11,Entrate!$A$6:$A$505,"&lt;"&amp;EDATE($A11,1))</f>
        <v>0</v>
      </c>
      <c r="C11" s="32" t="n">
        <f aca="false">SUMIFS(Entrate!$E$6:$E$505,Entrate!$A$6:$A$505,"&gt;="&amp;$A11,Entrate!$A$6:$A$505,"&lt;"&amp;EDATE($A11,1))</f>
        <v>0</v>
      </c>
      <c r="D11" s="32" t="n">
        <f aca="false">SUMIFS(Entrate!$G$6:$G$505,Entrate!$A$6:$A$505,"&gt;="&amp;$A11,Entrate!$A$6:$A$505,"&lt;"&amp;EDATE($A11,1))</f>
        <v>0</v>
      </c>
      <c r="E11" s="32" t="n">
        <f aca="false">SUMIFS(Entrate!$H$6:$H$505,Entrate!$A$6:$A$505,"&gt;="&amp;$A11,Entrate!$A$6:$A$505,"&lt;"&amp;EDATE($A11,1))</f>
        <v>0</v>
      </c>
      <c r="F11" s="32" t="n">
        <f aca="false">C11-D11-E11</f>
        <v>0</v>
      </c>
      <c r="G11" s="32" t="n">
        <f aca="false">SUMIFS(Entrate!$J$6:$J$505,Entrate!$A$6:$A$505,"&gt;="&amp;$A11,Entrate!$A$6:$A$505,"&lt;"&amp;EDATE($A11,1))</f>
        <v>0</v>
      </c>
      <c r="H11" s="32" t="n">
        <f aca="false">SUMIFS(Costi!$E$6:$E$505,Costi!$A$6:$A$505,"&gt;="&amp;$A11,Costi!$A$6:$A$505,"&lt;"&amp;EDATE($A11,1))</f>
        <v>0</v>
      </c>
      <c r="I11" s="32" t="n">
        <f aca="false">F11-H11</f>
        <v>0</v>
      </c>
      <c r="J11" s="32" t="n">
        <f aca="false">IF(B11&gt;0,I11/B11,0)</f>
        <v>0</v>
      </c>
    </row>
    <row r="12" customFormat="false" ht="15" hidden="false" customHeight="false" outlineLevel="0" collapsed="false">
      <c r="A12" s="35" t="n">
        <f aca="false">EDATE(A11,1)</f>
        <v>46174</v>
      </c>
      <c r="B12" s="36" t="n">
        <f aca="false">SUMIFS(Entrate!$B$6:$B$505,Entrate!$A$6:$A$505,"&gt;="&amp;$A12,Entrate!$A$6:$A$505,"&lt;"&amp;EDATE($A12,1))</f>
        <v>0</v>
      </c>
      <c r="C12" s="32" t="n">
        <f aca="false">SUMIFS(Entrate!$E$6:$E$505,Entrate!$A$6:$A$505,"&gt;="&amp;$A12,Entrate!$A$6:$A$505,"&lt;"&amp;EDATE($A12,1))</f>
        <v>0</v>
      </c>
      <c r="D12" s="32" t="n">
        <f aca="false">SUMIFS(Entrate!$G$6:$G$505,Entrate!$A$6:$A$505,"&gt;="&amp;$A12,Entrate!$A$6:$A$505,"&lt;"&amp;EDATE($A12,1))</f>
        <v>0</v>
      </c>
      <c r="E12" s="32" t="n">
        <f aca="false">SUMIFS(Entrate!$H$6:$H$505,Entrate!$A$6:$A$505,"&gt;="&amp;$A12,Entrate!$A$6:$A$505,"&lt;"&amp;EDATE($A12,1))</f>
        <v>0</v>
      </c>
      <c r="F12" s="32" t="n">
        <f aca="false">C12-D12-E12</f>
        <v>0</v>
      </c>
      <c r="G12" s="32" t="n">
        <f aca="false">SUMIFS(Entrate!$J$6:$J$505,Entrate!$A$6:$A$505,"&gt;="&amp;$A12,Entrate!$A$6:$A$505,"&lt;"&amp;EDATE($A12,1))</f>
        <v>0</v>
      </c>
      <c r="H12" s="32" t="n">
        <f aca="false">SUMIFS(Costi!$E$6:$E$505,Costi!$A$6:$A$505,"&gt;="&amp;$A12,Costi!$A$6:$A$505,"&lt;"&amp;EDATE($A12,1))</f>
        <v>0</v>
      </c>
      <c r="I12" s="32" t="n">
        <f aca="false">F12-H12</f>
        <v>0</v>
      </c>
      <c r="J12" s="32" t="n">
        <f aca="false">IF(B12&gt;0,I12/B12,0)</f>
        <v>0</v>
      </c>
    </row>
    <row r="13" customFormat="false" ht="15" hidden="false" customHeight="false" outlineLevel="0" collapsed="false">
      <c r="A13" s="35" t="n">
        <f aca="false">EDATE(A12,1)</f>
        <v>46204</v>
      </c>
      <c r="B13" s="36" t="n">
        <f aca="false">SUMIFS(Entrate!$B$6:$B$505,Entrate!$A$6:$A$505,"&gt;="&amp;$A13,Entrate!$A$6:$A$505,"&lt;"&amp;EDATE($A13,1))</f>
        <v>0</v>
      </c>
      <c r="C13" s="32" t="n">
        <f aca="false">SUMIFS(Entrate!$E$6:$E$505,Entrate!$A$6:$A$505,"&gt;="&amp;$A13,Entrate!$A$6:$A$505,"&lt;"&amp;EDATE($A13,1))</f>
        <v>0</v>
      </c>
      <c r="D13" s="32" t="n">
        <f aca="false">SUMIFS(Entrate!$G$6:$G$505,Entrate!$A$6:$A$505,"&gt;="&amp;$A13,Entrate!$A$6:$A$505,"&lt;"&amp;EDATE($A13,1))</f>
        <v>0</v>
      </c>
      <c r="E13" s="32" t="n">
        <f aca="false">SUMIFS(Entrate!$H$6:$H$505,Entrate!$A$6:$A$505,"&gt;="&amp;$A13,Entrate!$A$6:$A$505,"&lt;"&amp;EDATE($A13,1))</f>
        <v>0</v>
      </c>
      <c r="F13" s="32" t="n">
        <f aca="false">C13-D13-E13</f>
        <v>0</v>
      </c>
      <c r="G13" s="32" t="n">
        <f aca="false">SUMIFS(Entrate!$J$6:$J$505,Entrate!$A$6:$A$505,"&gt;="&amp;$A13,Entrate!$A$6:$A$505,"&lt;"&amp;EDATE($A13,1))</f>
        <v>0</v>
      </c>
      <c r="H13" s="32" t="n">
        <f aca="false">SUMIFS(Costi!$E$6:$E$505,Costi!$A$6:$A$505,"&gt;="&amp;$A13,Costi!$A$6:$A$505,"&lt;"&amp;EDATE($A13,1))</f>
        <v>0</v>
      </c>
      <c r="I13" s="32" t="n">
        <f aca="false">F13-H13</f>
        <v>0</v>
      </c>
      <c r="J13" s="32" t="n">
        <f aca="false">IF(B13&gt;0,I13/B13,0)</f>
        <v>0</v>
      </c>
    </row>
    <row r="14" customFormat="false" ht="15" hidden="false" customHeight="false" outlineLevel="0" collapsed="false">
      <c r="A14" s="35" t="n">
        <f aca="false">EDATE(A13,1)</f>
        <v>46235</v>
      </c>
      <c r="B14" s="36" t="n">
        <f aca="false">SUMIFS(Entrate!$B$6:$B$505,Entrate!$A$6:$A$505,"&gt;="&amp;$A14,Entrate!$A$6:$A$505,"&lt;"&amp;EDATE($A14,1))</f>
        <v>0</v>
      </c>
      <c r="C14" s="32" t="n">
        <f aca="false">SUMIFS(Entrate!$E$6:$E$505,Entrate!$A$6:$A$505,"&gt;="&amp;$A14,Entrate!$A$6:$A$505,"&lt;"&amp;EDATE($A14,1))</f>
        <v>0</v>
      </c>
      <c r="D14" s="32" t="n">
        <f aca="false">SUMIFS(Entrate!$G$6:$G$505,Entrate!$A$6:$A$505,"&gt;="&amp;$A14,Entrate!$A$6:$A$505,"&lt;"&amp;EDATE($A14,1))</f>
        <v>0</v>
      </c>
      <c r="E14" s="32" t="n">
        <f aca="false">SUMIFS(Entrate!$H$6:$H$505,Entrate!$A$6:$A$505,"&gt;="&amp;$A14,Entrate!$A$6:$A$505,"&lt;"&amp;EDATE($A14,1))</f>
        <v>0</v>
      </c>
      <c r="F14" s="32" t="n">
        <f aca="false">C14-D14-E14</f>
        <v>0</v>
      </c>
      <c r="G14" s="32" t="n">
        <f aca="false">SUMIFS(Entrate!$J$6:$J$505,Entrate!$A$6:$A$505,"&gt;="&amp;$A14,Entrate!$A$6:$A$505,"&lt;"&amp;EDATE($A14,1))</f>
        <v>0</v>
      </c>
      <c r="H14" s="32" t="n">
        <f aca="false">SUMIFS(Costi!$E$6:$E$505,Costi!$A$6:$A$505,"&gt;="&amp;$A14,Costi!$A$6:$A$505,"&lt;"&amp;EDATE($A14,1))</f>
        <v>0</v>
      </c>
      <c r="I14" s="32" t="n">
        <f aca="false">F14-H14</f>
        <v>0</v>
      </c>
      <c r="J14" s="32" t="n">
        <f aca="false">IF(B14&gt;0,I14/B14,0)</f>
        <v>0</v>
      </c>
    </row>
    <row r="15" customFormat="false" ht="15" hidden="false" customHeight="false" outlineLevel="0" collapsed="false">
      <c r="A15" s="35" t="n">
        <f aca="false">EDATE(A14,1)</f>
        <v>46266</v>
      </c>
      <c r="B15" s="36" t="n">
        <f aca="false">SUMIFS(Entrate!$B$6:$B$505,Entrate!$A$6:$A$505,"&gt;="&amp;$A15,Entrate!$A$6:$A$505,"&lt;"&amp;EDATE($A15,1))</f>
        <v>0</v>
      </c>
      <c r="C15" s="32" t="n">
        <f aca="false">SUMIFS(Entrate!$E$6:$E$505,Entrate!$A$6:$A$505,"&gt;="&amp;$A15,Entrate!$A$6:$A$505,"&lt;"&amp;EDATE($A15,1))</f>
        <v>0</v>
      </c>
      <c r="D15" s="32" t="n">
        <f aca="false">SUMIFS(Entrate!$G$6:$G$505,Entrate!$A$6:$A$505,"&gt;="&amp;$A15,Entrate!$A$6:$A$505,"&lt;"&amp;EDATE($A15,1))</f>
        <v>0</v>
      </c>
      <c r="E15" s="32" t="n">
        <f aca="false">SUMIFS(Entrate!$H$6:$H$505,Entrate!$A$6:$A$505,"&gt;="&amp;$A15,Entrate!$A$6:$A$505,"&lt;"&amp;EDATE($A15,1))</f>
        <v>0</v>
      </c>
      <c r="F15" s="32" t="n">
        <f aca="false">C15-D15-E15</f>
        <v>0</v>
      </c>
      <c r="G15" s="32" t="n">
        <f aca="false">SUMIFS(Entrate!$J$6:$J$505,Entrate!$A$6:$A$505,"&gt;="&amp;$A15,Entrate!$A$6:$A$505,"&lt;"&amp;EDATE($A15,1))</f>
        <v>0</v>
      </c>
      <c r="H15" s="32" t="n">
        <f aca="false">SUMIFS(Costi!$E$6:$E$505,Costi!$A$6:$A$505,"&gt;="&amp;$A15,Costi!$A$6:$A$505,"&lt;"&amp;EDATE($A15,1))</f>
        <v>0</v>
      </c>
      <c r="I15" s="32" t="n">
        <f aca="false">F15-H15</f>
        <v>0</v>
      </c>
      <c r="J15" s="32" t="n">
        <f aca="false">IF(B15&gt;0,I15/B15,0)</f>
        <v>0</v>
      </c>
    </row>
    <row r="16" customFormat="false" ht="15" hidden="false" customHeight="false" outlineLevel="0" collapsed="false">
      <c r="A16" s="35" t="n">
        <f aca="false">EDATE(A15,1)</f>
        <v>46296</v>
      </c>
      <c r="B16" s="36" t="n">
        <f aca="false">SUMIFS(Entrate!$B$6:$B$505,Entrate!$A$6:$A$505,"&gt;="&amp;$A16,Entrate!$A$6:$A$505,"&lt;"&amp;EDATE($A16,1))</f>
        <v>0</v>
      </c>
      <c r="C16" s="32" t="n">
        <f aca="false">SUMIFS(Entrate!$E$6:$E$505,Entrate!$A$6:$A$505,"&gt;="&amp;$A16,Entrate!$A$6:$A$505,"&lt;"&amp;EDATE($A16,1))</f>
        <v>0</v>
      </c>
      <c r="D16" s="32" t="n">
        <f aca="false">SUMIFS(Entrate!$G$6:$G$505,Entrate!$A$6:$A$505,"&gt;="&amp;$A16,Entrate!$A$6:$A$505,"&lt;"&amp;EDATE($A16,1))</f>
        <v>0</v>
      </c>
      <c r="E16" s="32" t="n">
        <f aca="false">SUMIFS(Entrate!$H$6:$H$505,Entrate!$A$6:$A$505,"&gt;="&amp;$A16,Entrate!$A$6:$A$505,"&lt;"&amp;EDATE($A16,1))</f>
        <v>0</v>
      </c>
      <c r="F16" s="32" t="n">
        <f aca="false">C16-D16-E16</f>
        <v>0</v>
      </c>
      <c r="G16" s="32" t="n">
        <f aca="false">SUMIFS(Entrate!$J$6:$J$505,Entrate!$A$6:$A$505,"&gt;="&amp;$A16,Entrate!$A$6:$A$505,"&lt;"&amp;EDATE($A16,1))</f>
        <v>0</v>
      </c>
      <c r="H16" s="32" t="n">
        <f aca="false">SUMIFS(Costi!$E$6:$E$505,Costi!$A$6:$A$505,"&gt;="&amp;$A16,Costi!$A$6:$A$505,"&lt;"&amp;EDATE($A16,1))</f>
        <v>0</v>
      </c>
      <c r="I16" s="32" t="n">
        <f aca="false">F16-H16</f>
        <v>0</v>
      </c>
      <c r="J16" s="32" t="n">
        <f aca="false">IF(B16&gt;0,I16/B16,0)</f>
        <v>0</v>
      </c>
    </row>
    <row r="17" customFormat="false" ht="15" hidden="false" customHeight="false" outlineLevel="0" collapsed="false">
      <c r="A17" s="35" t="n">
        <f aca="false">EDATE(A16,1)</f>
        <v>46327</v>
      </c>
      <c r="B17" s="36" t="n">
        <f aca="false">SUMIFS(Entrate!$B$6:$B$505,Entrate!$A$6:$A$505,"&gt;="&amp;$A17,Entrate!$A$6:$A$505,"&lt;"&amp;EDATE($A17,1))</f>
        <v>0</v>
      </c>
      <c r="C17" s="32" t="n">
        <f aca="false">SUMIFS(Entrate!$E$6:$E$505,Entrate!$A$6:$A$505,"&gt;="&amp;$A17,Entrate!$A$6:$A$505,"&lt;"&amp;EDATE($A17,1))</f>
        <v>0</v>
      </c>
      <c r="D17" s="32" t="n">
        <f aca="false">SUMIFS(Entrate!$G$6:$G$505,Entrate!$A$6:$A$505,"&gt;="&amp;$A17,Entrate!$A$6:$A$505,"&lt;"&amp;EDATE($A17,1))</f>
        <v>0</v>
      </c>
      <c r="E17" s="32" t="n">
        <f aca="false">SUMIFS(Entrate!$H$6:$H$505,Entrate!$A$6:$A$505,"&gt;="&amp;$A17,Entrate!$A$6:$A$505,"&lt;"&amp;EDATE($A17,1))</f>
        <v>0</v>
      </c>
      <c r="F17" s="32" t="n">
        <f aca="false">C17-D17-E17</f>
        <v>0</v>
      </c>
      <c r="G17" s="32" t="n">
        <f aca="false">SUMIFS(Entrate!$J$6:$J$505,Entrate!$A$6:$A$505,"&gt;="&amp;$A17,Entrate!$A$6:$A$505,"&lt;"&amp;EDATE($A17,1))</f>
        <v>0</v>
      </c>
      <c r="H17" s="32" t="n">
        <f aca="false">SUMIFS(Costi!$E$6:$E$505,Costi!$A$6:$A$505,"&gt;="&amp;$A17,Costi!$A$6:$A$505,"&lt;"&amp;EDATE($A17,1))</f>
        <v>0</v>
      </c>
      <c r="I17" s="32" t="n">
        <f aca="false">F17-H17</f>
        <v>0</v>
      </c>
      <c r="J17" s="32" t="n">
        <f aca="false">IF(B17&gt;0,I17/B17,0)</f>
        <v>0</v>
      </c>
    </row>
    <row r="18" customFormat="false" ht="15" hidden="false" customHeight="false" outlineLevel="0" collapsed="false">
      <c r="A18" s="35" t="n">
        <f aca="false">EDATE(A17,1)</f>
        <v>46357</v>
      </c>
      <c r="B18" s="36" t="n">
        <f aca="false">SUMIFS(Entrate!$B$6:$B$505,Entrate!$A$6:$A$505,"&gt;="&amp;$A18,Entrate!$A$6:$A$505,"&lt;"&amp;EDATE($A18,1))</f>
        <v>0</v>
      </c>
      <c r="C18" s="32" t="n">
        <f aca="false">SUMIFS(Entrate!$E$6:$E$505,Entrate!$A$6:$A$505,"&gt;="&amp;$A18,Entrate!$A$6:$A$505,"&lt;"&amp;EDATE($A18,1))</f>
        <v>0</v>
      </c>
      <c r="D18" s="32" t="n">
        <f aca="false">SUMIFS(Entrate!$G$6:$G$505,Entrate!$A$6:$A$505,"&gt;="&amp;$A18,Entrate!$A$6:$A$505,"&lt;"&amp;EDATE($A18,1))</f>
        <v>0</v>
      </c>
      <c r="E18" s="32" t="n">
        <f aca="false">SUMIFS(Entrate!$H$6:$H$505,Entrate!$A$6:$A$505,"&gt;="&amp;$A18,Entrate!$A$6:$A$505,"&lt;"&amp;EDATE($A18,1))</f>
        <v>0</v>
      </c>
      <c r="F18" s="32" t="n">
        <f aca="false">C18-D18-E18</f>
        <v>0</v>
      </c>
      <c r="G18" s="32" t="n">
        <f aca="false">SUMIFS(Entrate!$J$6:$J$505,Entrate!$A$6:$A$505,"&gt;="&amp;$A18,Entrate!$A$6:$A$505,"&lt;"&amp;EDATE($A18,1))</f>
        <v>0</v>
      </c>
      <c r="H18" s="32" t="n">
        <f aca="false">SUMIFS(Costi!$E$6:$E$505,Costi!$A$6:$A$505,"&gt;="&amp;$A18,Costi!$A$6:$A$505,"&lt;"&amp;EDATE($A18,1))</f>
        <v>0</v>
      </c>
      <c r="I18" s="32" t="n">
        <f aca="false">F18-H18</f>
        <v>0</v>
      </c>
      <c r="J18" s="32" t="n">
        <f aca="false">IF(B18&gt;0,I18/B18,0)</f>
        <v>0</v>
      </c>
    </row>
    <row r="19" customFormat="false" ht="15" hidden="false" customHeight="false" outlineLevel="0" collapsed="false">
      <c r="A19" s="23" t="s">
        <v>125</v>
      </c>
      <c r="B19" s="24" t="n">
        <f aca="false">SUM(B7:B18)</f>
        <v>0</v>
      </c>
      <c r="C19" s="26" t="n">
        <f aca="false">SUM(C7:C18)</f>
        <v>0</v>
      </c>
      <c r="D19" s="26" t="n">
        <f aca="false">SUM(D7:D18)</f>
        <v>0</v>
      </c>
      <c r="E19" s="26" t="n">
        <f aca="false">SUM(E7:E18)</f>
        <v>0</v>
      </c>
      <c r="F19" s="26" t="n">
        <f aca="false">SUM(F7:F18)</f>
        <v>0</v>
      </c>
      <c r="G19" s="26" t="n">
        <f aca="false">SUM(G7:G18)</f>
        <v>0</v>
      </c>
      <c r="H19" s="26" t="n">
        <f aca="false">SUM(H7:H18)</f>
        <v>0</v>
      </c>
      <c r="I19" s="26" t="n">
        <f aca="false">SUM(I7:I18)</f>
        <v>0</v>
      </c>
      <c r="J19" s="26" t="n">
        <f aca="false">IF(B19&gt;0,I19/B19,0)</f>
        <v>0</v>
      </c>
    </row>
    <row r="22" customFormat="false" ht="15" hidden="false" customHeight="false" outlineLevel="0" collapsed="false">
      <c r="A22" s="6" t="s">
        <v>126</v>
      </c>
    </row>
    <row r="23" customFormat="false" ht="42" hidden="false" customHeight="true" outlineLevel="0" collapsed="false">
      <c r="A23" s="16" t="s">
        <v>64</v>
      </c>
      <c r="B23" s="16" t="s">
        <v>127</v>
      </c>
      <c r="C23" s="16" t="s">
        <v>92</v>
      </c>
      <c r="D23" s="16" t="s">
        <v>117</v>
      </c>
      <c r="E23" s="16" t="s">
        <v>118</v>
      </c>
      <c r="F23" s="16" t="s">
        <v>120</v>
      </c>
      <c r="G23" s="16" t="s">
        <v>128</v>
      </c>
    </row>
    <row r="24" customFormat="false" ht="15" hidden="false" customHeight="false" outlineLevel="0" collapsed="false">
      <c r="A24" s="37" t="str">
        <f aca="false">Parametri!$B$34</f>
        <v>Airbnb</v>
      </c>
      <c r="B24" s="36" t="n">
        <f aca="false">COUNTIFS(Entrate!$C$6:$C$505,$A24,Entrate!$A$6:$A$505,"&gt;="&amp;DATE($B$3,1,1),Entrate!$A$6:$A$505,"&lt;"&amp;DATE($B$3+1,1,1))</f>
        <v>0</v>
      </c>
      <c r="C24" s="36" t="n">
        <f aca="false">SUMIFS(Entrate!$B$6:$B$505,Entrate!$C$6:$C$505,$A24,Entrate!$A$6:$A$505,"&gt;="&amp;DATE($B$3,1,1),Entrate!$A$6:$A$505,"&lt;"&amp;DATE($B$3+1,1,1))</f>
        <v>0</v>
      </c>
      <c r="D24" s="32" t="n">
        <f aca="false">SUMIFS(Entrate!$E$6:$E$505,Entrate!$C$6:$C$505,$A24,Entrate!$A$6:$A$505,"&gt;="&amp;DATE($B$3,1,1),Entrate!$A$6:$A$505,"&lt;"&amp;DATE($B$3+1,1,1))</f>
        <v>0</v>
      </c>
      <c r="E24" s="32" t="n">
        <f aca="false">SUMIFS(Entrate!$G$6:$G$505,Entrate!$C$6:$C$505,$A24,Entrate!$A$6:$A$505,"&gt;="&amp;DATE($B$3,1,1),Entrate!$A$6:$A$505,"&lt;"&amp;DATE($B$3+1,1,1))</f>
        <v>0</v>
      </c>
      <c r="F24" s="32" t="n">
        <f aca="false">SUMIFS(Entrate!$I$6:$I$505,Entrate!$C$6:$C$505,$A24,Entrate!$A$6:$A$505,"&gt;="&amp;DATE($B$3,1,1),Entrate!$A$6:$A$505,"&lt;"&amp;DATE($B$3+1,1,1))</f>
        <v>0</v>
      </c>
      <c r="G24" s="31" t="n">
        <f aca="false">IF($D$29&gt;0,D24/$D$29,0)</f>
        <v>0</v>
      </c>
    </row>
    <row r="25" customFormat="false" ht="15" hidden="false" customHeight="false" outlineLevel="0" collapsed="false">
      <c r="A25" s="37" t="str">
        <f aca="false">Parametri!$B$35</f>
        <v>Booking.com</v>
      </c>
      <c r="B25" s="36" t="n">
        <f aca="false">COUNTIFS(Entrate!$C$6:$C$505,$A25,Entrate!$A$6:$A$505,"&gt;="&amp;DATE($B$3,1,1),Entrate!$A$6:$A$505,"&lt;"&amp;DATE($B$3+1,1,1))</f>
        <v>0</v>
      </c>
      <c r="C25" s="36" t="n">
        <f aca="false">SUMIFS(Entrate!$B$6:$B$505,Entrate!$C$6:$C$505,$A25,Entrate!$A$6:$A$505,"&gt;="&amp;DATE($B$3,1,1),Entrate!$A$6:$A$505,"&lt;"&amp;DATE($B$3+1,1,1))</f>
        <v>0</v>
      </c>
      <c r="D25" s="32" t="n">
        <f aca="false">SUMIFS(Entrate!$E$6:$E$505,Entrate!$C$6:$C$505,$A25,Entrate!$A$6:$A$505,"&gt;="&amp;DATE($B$3,1,1),Entrate!$A$6:$A$505,"&lt;"&amp;DATE($B$3+1,1,1))</f>
        <v>0</v>
      </c>
      <c r="E25" s="32" t="n">
        <f aca="false">SUMIFS(Entrate!$G$6:$G$505,Entrate!$C$6:$C$505,$A25,Entrate!$A$6:$A$505,"&gt;="&amp;DATE($B$3,1,1),Entrate!$A$6:$A$505,"&lt;"&amp;DATE($B$3+1,1,1))</f>
        <v>0</v>
      </c>
      <c r="F25" s="32" t="n">
        <f aca="false">SUMIFS(Entrate!$I$6:$I$505,Entrate!$C$6:$C$505,$A25,Entrate!$A$6:$A$505,"&gt;="&amp;DATE($B$3,1,1),Entrate!$A$6:$A$505,"&lt;"&amp;DATE($B$3+1,1,1))</f>
        <v>0</v>
      </c>
      <c r="G25" s="31" t="n">
        <f aca="false">IF($D$29&gt;0,D25/$D$29,0)</f>
        <v>0</v>
      </c>
    </row>
    <row r="26" customFormat="false" ht="15" hidden="false" customHeight="false" outlineLevel="0" collapsed="false">
      <c r="A26" s="37" t="str">
        <f aca="false">Parametri!$B$36</f>
        <v>Expedia</v>
      </c>
      <c r="B26" s="36" t="n">
        <f aca="false">COUNTIFS(Entrate!$C$6:$C$505,$A26,Entrate!$A$6:$A$505,"&gt;="&amp;DATE($B$3,1,1),Entrate!$A$6:$A$505,"&lt;"&amp;DATE($B$3+1,1,1))</f>
        <v>0</v>
      </c>
      <c r="C26" s="36" t="n">
        <f aca="false">SUMIFS(Entrate!$B$6:$B$505,Entrate!$C$6:$C$505,$A26,Entrate!$A$6:$A$505,"&gt;="&amp;DATE($B$3,1,1),Entrate!$A$6:$A$505,"&lt;"&amp;DATE($B$3+1,1,1))</f>
        <v>0</v>
      </c>
      <c r="D26" s="32" t="n">
        <f aca="false">SUMIFS(Entrate!$E$6:$E$505,Entrate!$C$6:$C$505,$A26,Entrate!$A$6:$A$505,"&gt;="&amp;DATE($B$3,1,1),Entrate!$A$6:$A$505,"&lt;"&amp;DATE($B$3+1,1,1))</f>
        <v>0</v>
      </c>
      <c r="E26" s="32" t="n">
        <f aca="false">SUMIFS(Entrate!$G$6:$G$505,Entrate!$C$6:$C$505,$A26,Entrate!$A$6:$A$505,"&gt;="&amp;DATE($B$3,1,1),Entrate!$A$6:$A$505,"&lt;"&amp;DATE($B$3+1,1,1))</f>
        <v>0</v>
      </c>
      <c r="F26" s="32" t="n">
        <f aca="false">SUMIFS(Entrate!$I$6:$I$505,Entrate!$C$6:$C$505,$A26,Entrate!$A$6:$A$505,"&gt;="&amp;DATE($B$3,1,1),Entrate!$A$6:$A$505,"&lt;"&amp;DATE($B$3+1,1,1))</f>
        <v>0</v>
      </c>
      <c r="G26" s="31" t="n">
        <f aca="false">IF($D$29&gt;0,D26/$D$29,0)</f>
        <v>0</v>
      </c>
    </row>
    <row r="27" customFormat="false" ht="15" hidden="false" customHeight="false" outlineLevel="0" collapsed="false">
      <c r="A27" s="37" t="str">
        <f aca="false">Parametri!$B$37</f>
        <v>Diretto / Stripe</v>
      </c>
      <c r="B27" s="36" t="n">
        <f aca="false">COUNTIFS(Entrate!$C$6:$C$505,$A27,Entrate!$A$6:$A$505,"&gt;="&amp;DATE($B$3,1,1),Entrate!$A$6:$A$505,"&lt;"&amp;DATE($B$3+1,1,1))</f>
        <v>0</v>
      </c>
      <c r="C27" s="36" t="n">
        <f aca="false">SUMIFS(Entrate!$B$6:$B$505,Entrate!$C$6:$C$505,$A27,Entrate!$A$6:$A$505,"&gt;="&amp;DATE($B$3,1,1),Entrate!$A$6:$A$505,"&lt;"&amp;DATE($B$3+1,1,1))</f>
        <v>0</v>
      </c>
      <c r="D27" s="32" t="n">
        <f aca="false">SUMIFS(Entrate!$E$6:$E$505,Entrate!$C$6:$C$505,$A27,Entrate!$A$6:$A$505,"&gt;="&amp;DATE($B$3,1,1),Entrate!$A$6:$A$505,"&lt;"&amp;DATE($B$3+1,1,1))</f>
        <v>0</v>
      </c>
      <c r="E27" s="32" t="n">
        <f aca="false">SUMIFS(Entrate!$G$6:$G$505,Entrate!$C$6:$C$505,$A27,Entrate!$A$6:$A$505,"&gt;="&amp;DATE($B$3,1,1),Entrate!$A$6:$A$505,"&lt;"&amp;DATE($B$3+1,1,1))</f>
        <v>0</v>
      </c>
      <c r="F27" s="32" t="n">
        <f aca="false">SUMIFS(Entrate!$I$6:$I$505,Entrate!$C$6:$C$505,$A27,Entrate!$A$6:$A$505,"&gt;="&amp;DATE($B$3,1,1),Entrate!$A$6:$A$505,"&lt;"&amp;DATE($B$3+1,1,1))</f>
        <v>0</v>
      </c>
      <c r="G27" s="31" t="n">
        <f aca="false">IF($D$29&gt;0,D27/$D$29,0)</f>
        <v>0</v>
      </c>
    </row>
    <row r="28" customFormat="false" ht="15" hidden="false" customHeight="false" outlineLevel="0" collapsed="false">
      <c r="A28" s="37" t="str">
        <f aca="false">Parametri!$B$38</f>
        <v>Altro</v>
      </c>
      <c r="B28" s="36" t="n">
        <f aca="false">COUNTIFS(Entrate!$C$6:$C$505,$A28,Entrate!$A$6:$A$505,"&gt;="&amp;DATE($B$3,1,1),Entrate!$A$6:$A$505,"&lt;"&amp;DATE($B$3+1,1,1))</f>
        <v>0</v>
      </c>
      <c r="C28" s="36" t="n">
        <f aca="false">SUMIFS(Entrate!$B$6:$B$505,Entrate!$C$6:$C$505,$A28,Entrate!$A$6:$A$505,"&gt;="&amp;DATE($B$3,1,1),Entrate!$A$6:$A$505,"&lt;"&amp;DATE($B$3+1,1,1))</f>
        <v>0</v>
      </c>
      <c r="D28" s="32" t="n">
        <f aca="false">SUMIFS(Entrate!$E$6:$E$505,Entrate!$C$6:$C$505,$A28,Entrate!$A$6:$A$505,"&gt;="&amp;DATE($B$3,1,1),Entrate!$A$6:$A$505,"&lt;"&amp;DATE($B$3+1,1,1))</f>
        <v>0</v>
      </c>
      <c r="E28" s="32" t="n">
        <f aca="false">SUMIFS(Entrate!$G$6:$G$505,Entrate!$C$6:$C$505,$A28,Entrate!$A$6:$A$505,"&gt;="&amp;DATE($B$3,1,1),Entrate!$A$6:$A$505,"&lt;"&amp;DATE($B$3+1,1,1))</f>
        <v>0</v>
      </c>
      <c r="F28" s="32" t="n">
        <f aca="false">SUMIFS(Entrate!$I$6:$I$505,Entrate!$C$6:$C$505,$A28,Entrate!$A$6:$A$505,"&gt;="&amp;DATE($B$3,1,1),Entrate!$A$6:$A$505,"&lt;"&amp;DATE($B$3+1,1,1))</f>
        <v>0</v>
      </c>
      <c r="G28" s="31" t="n">
        <f aca="false">IF($D$29&gt;0,D28/$D$29,0)</f>
        <v>0</v>
      </c>
    </row>
    <row r="29" customFormat="false" ht="15" hidden="false" customHeight="false" outlineLevel="0" collapsed="false">
      <c r="A29" s="23" t="s">
        <v>129</v>
      </c>
      <c r="B29" s="24" t="n">
        <f aca="false">SUM(B24:B28)</f>
        <v>0</v>
      </c>
      <c r="C29" s="24" t="n">
        <f aca="false">SUM(C24:C28)</f>
        <v>0</v>
      </c>
      <c r="D29" s="26" t="n">
        <f aca="false">SUM(D24:D28)</f>
        <v>0</v>
      </c>
      <c r="E29" s="26" t="n">
        <f aca="false">SUM(E24:E28)</f>
        <v>0</v>
      </c>
      <c r="F29" s="26" t="n">
        <f aca="false">SUM(F24:F28)</f>
        <v>0</v>
      </c>
      <c r="G29" s="27" t="n">
        <f aca="false">SUM(G24:G28)</f>
        <v>0</v>
      </c>
    </row>
    <row r="32" customFormat="false" ht="15" hidden="false" customHeight="false" outlineLevel="0" collapsed="false">
      <c r="A32" s="6" t="s">
        <v>130</v>
      </c>
    </row>
    <row r="33" customFormat="false" ht="42" hidden="false" customHeight="true" outlineLevel="0" collapsed="false">
      <c r="A33" s="16" t="s">
        <v>107</v>
      </c>
      <c r="B33" s="16" t="s">
        <v>110</v>
      </c>
      <c r="C33" s="16" t="s">
        <v>131</v>
      </c>
    </row>
    <row r="34" customFormat="false" ht="15" hidden="false" customHeight="false" outlineLevel="0" collapsed="false">
      <c r="A34" s="37" t="str">
        <f aca="false">Parametri!$B$41</f>
        <v>Pulizie</v>
      </c>
      <c r="B34" s="32" t="n">
        <f aca="false">SUMIFS(Costi!$E$6:$E$505,Costi!$B$6:$B$505,$A34,Costi!$A$6:$A$505,"&gt;="&amp;DATE($B$3,1,1),Costi!$A$6:$A$505,"&lt;"&amp;DATE($B$3+1,1,1))</f>
        <v>0</v>
      </c>
      <c r="C34" s="31" t="n">
        <f aca="false">IF($B$46&gt;0,B34/$B$46,0)</f>
        <v>0</v>
      </c>
    </row>
    <row r="35" customFormat="false" ht="15" hidden="false" customHeight="false" outlineLevel="0" collapsed="false">
      <c r="A35" s="37" t="str">
        <f aca="false">Parametri!$B$42</f>
        <v>Biancheria e lavanderia</v>
      </c>
      <c r="B35" s="32" t="n">
        <f aca="false">SUMIFS(Costi!$E$6:$E$505,Costi!$B$6:$B$505,$A35,Costi!$A$6:$A$505,"&gt;="&amp;DATE($B$3,1,1),Costi!$A$6:$A$505,"&lt;"&amp;DATE($B$3+1,1,1))</f>
        <v>0</v>
      </c>
      <c r="C35" s="31" t="n">
        <f aca="false">IF($B$46&gt;0,B35/$B$46,0)</f>
        <v>0</v>
      </c>
    </row>
    <row r="36" customFormat="false" ht="15" hidden="false" customHeight="false" outlineLevel="0" collapsed="false">
      <c r="A36" s="37" t="str">
        <f aca="false">Parametri!$B$43</f>
        <v>Utenze (luce, gas, internet)</v>
      </c>
      <c r="B36" s="32" t="n">
        <f aca="false">SUMIFS(Costi!$E$6:$E$505,Costi!$B$6:$B$505,$A36,Costi!$A$6:$A$505,"&gt;="&amp;DATE($B$3,1,1),Costi!$A$6:$A$505,"&lt;"&amp;DATE($B$3+1,1,1))</f>
        <v>0</v>
      </c>
      <c r="C36" s="31" t="n">
        <f aca="false">IF($B$46&gt;0,B36/$B$46,0)</f>
        <v>0</v>
      </c>
    </row>
    <row r="37" customFormat="false" ht="15" hidden="false" customHeight="false" outlineLevel="0" collapsed="false">
      <c r="A37" s="37" t="str">
        <f aca="false">Parametri!$B$44</f>
        <v>Consumabili e cortesia</v>
      </c>
      <c r="B37" s="32" t="n">
        <f aca="false">SUMIFS(Costi!$E$6:$E$505,Costi!$B$6:$B$505,$A37,Costi!$A$6:$A$505,"&gt;="&amp;DATE($B$3,1,1),Costi!$A$6:$A$505,"&lt;"&amp;DATE($B$3+1,1,1))</f>
        <v>0</v>
      </c>
      <c r="C37" s="31" t="n">
        <f aca="false">IF($B$46&gt;0,B37/$B$46,0)</f>
        <v>0</v>
      </c>
    </row>
    <row r="38" customFormat="false" ht="15" hidden="false" customHeight="false" outlineLevel="0" collapsed="false">
      <c r="A38" s="37" t="str">
        <f aca="false">Parametri!$B$45</f>
        <v>Commercialista</v>
      </c>
      <c r="B38" s="32" t="n">
        <f aca="false">SUMIFS(Costi!$E$6:$E$505,Costi!$B$6:$B$505,$A38,Costi!$A$6:$A$505,"&gt;="&amp;DATE($B$3,1,1),Costi!$A$6:$A$505,"&lt;"&amp;DATE($B$3+1,1,1))</f>
        <v>0</v>
      </c>
      <c r="C38" s="31" t="n">
        <f aca="false">IF($B$46&gt;0,B38/$B$46,0)</f>
        <v>0</v>
      </c>
    </row>
    <row r="39" customFormat="false" ht="15" hidden="false" customHeight="false" outlineLevel="0" collapsed="false">
      <c r="A39" s="37" t="str">
        <f aca="false">Parametri!$B$46</f>
        <v>Manutenzione e riparazioni</v>
      </c>
      <c r="B39" s="32" t="n">
        <f aca="false">SUMIFS(Costi!$E$6:$E$505,Costi!$B$6:$B$505,$A39,Costi!$A$6:$A$505,"&gt;="&amp;DATE($B$3,1,1),Costi!$A$6:$A$505,"&lt;"&amp;DATE($B$3+1,1,1))</f>
        <v>0</v>
      </c>
      <c r="C39" s="31" t="n">
        <f aca="false">IF($B$46&gt;0,B39/$B$46,0)</f>
        <v>0</v>
      </c>
    </row>
    <row r="40" customFormat="false" ht="15" hidden="false" customHeight="false" outlineLevel="0" collapsed="false">
      <c r="A40" s="37" t="str">
        <f aca="false">Parametri!$B$47</f>
        <v>Assicurazione</v>
      </c>
      <c r="B40" s="32" t="n">
        <f aca="false">SUMIFS(Costi!$E$6:$E$505,Costi!$B$6:$B$505,$A40,Costi!$A$6:$A$505,"&gt;="&amp;DATE($B$3,1,1),Costi!$A$6:$A$505,"&lt;"&amp;DATE($B$3+1,1,1))</f>
        <v>0</v>
      </c>
      <c r="C40" s="31" t="n">
        <f aca="false">IF($B$46&gt;0,B40/$B$46,0)</f>
        <v>0</v>
      </c>
    </row>
    <row r="41" customFormat="false" ht="15" hidden="false" customHeight="false" outlineLevel="0" collapsed="false">
      <c r="A41" s="37" t="str">
        <f aca="false">Parametri!$B$48</f>
        <v>Condominio</v>
      </c>
      <c r="B41" s="32" t="n">
        <f aca="false">SUMIFS(Costi!$E$6:$E$505,Costi!$B$6:$B$505,$A41,Costi!$A$6:$A$505,"&gt;="&amp;DATE($B$3,1,1),Costi!$A$6:$A$505,"&lt;"&amp;DATE($B$3+1,1,1))</f>
        <v>0</v>
      </c>
      <c r="C41" s="31" t="n">
        <f aca="false">IF($B$46&gt;0,B41/$B$46,0)</f>
        <v>0</v>
      </c>
    </row>
    <row r="42" customFormat="false" ht="15" hidden="false" customHeight="false" outlineLevel="0" collapsed="false">
      <c r="A42" s="37" t="str">
        <f aca="false">Parametri!$B$49</f>
        <v>IMU e tasse sull'immobile</v>
      </c>
      <c r="B42" s="32" t="n">
        <f aca="false">SUMIFS(Costi!$E$6:$E$505,Costi!$B$6:$B$505,$A42,Costi!$A$6:$A$505,"&gt;="&amp;DATE($B$3,1,1),Costi!$A$6:$A$505,"&lt;"&amp;DATE($B$3+1,1,1))</f>
        <v>0</v>
      </c>
      <c r="C42" s="31" t="n">
        <f aca="false">IF($B$46&gt;0,B42/$B$46,0)</f>
        <v>0</v>
      </c>
    </row>
    <row r="43" customFormat="false" ht="15" hidden="false" customHeight="false" outlineLevel="0" collapsed="false">
      <c r="A43" s="37" t="str">
        <f aca="false">Parametri!$B$50</f>
        <v>Mutuo o affitto passivo</v>
      </c>
      <c r="B43" s="32" t="n">
        <f aca="false">SUMIFS(Costi!$E$6:$E$505,Costi!$B$6:$B$505,$A43,Costi!$A$6:$A$505,"&gt;="&amp;DATE($B$3,1,1),Costi!$A$6:$A$505,"&lt;"&amp;DATE($B$3+1,1,1))</f>
        <v>0</v>
      </c>
      <c r="C43" s="31" t="n">
        <f aca="false">IF($B$46&gt;0,B43/$B$46,0)</f>
        <v>0</v>
      </c>
    </row>
    <row r="44" customFormat="false" ht="15" hidden="false" customHeight="false" outlineLevel="0" collapsed="false">
      <c r="A44" s="37" t="str">
        <f aca="false">Parametri!$B$51</f>
        <v>Pubblicità e software</v>
      </c>
      <c r="B44" s="32" t="n">
        <f aca="false">SUMIFS(Costi!$E$6:$E$505,Costi!$B$6:$B$505,$A44,Costi!$A$6:$A$505,"&gt;="&amp;DATE($B$3,1,1),Costi!$A$6:$A$505,"&lt;"&amp;DATE($B$3+1,1,1))</f>
        <v>0</v>
      </c>
      <c r="C44" s="31" t="n">
        <f aca="false">IF($B$46&gt;0,B44/$B$46,0)</f>
        <v>0</v>
      </c>
    </row>
    <row r="45" customFormat="false" ht="15" hidden="false" customHeight="false" outlineLevel="0" collapsed="false">
      <c r="A45" s="37" t="str">
        <f aca="false">Parametri!$B$52</f>
        <v>Altro</v>
      </c>
      <c r="B45" s="32" t="n">
        <f aca="false">SUMIFS(Costi!$E$6:$E$505,Costi!$B$6:$B$505,$A45,Costi!$A$6:$A$505,"&gt;="&amp;DATE($B$3,1,1),Costi!$A$6:$A$505,"&lt;"&amp;DATE($B$3+1,1,1))</f>
        <v>0</v>
      </c>
      <c r="C45" s="31" t="n">
        <f aca="false">IF($B$46&gt;0,B45/$B$46,0)</f>
        <v>0</v>
      </c>
    </row>
    <row r="46" customFormat="false" ht="15" hidden="false" customHeight="false" outlineLevel="0" collapsed="false">
      <c r="A46" s="23" t="s">
        <v>129</v>
      </c>
      <c r="B46" s="26" t="n">
        <f aca="false">SUM(B34:B45)</f>
        <v>0</v>
      </c>
      <c r="C46" s="27" t="n">
        <f aca="false">SUM(C34:C45)</f>
        <v>0</v>
      </c>
    </row>
    <row r="47" customFormat="false" ht="15" hidden="false" customHeight="false" outlineLevel="0" collapsed="false">
      <c r="A47" s="2" t="s">
        <v>132</v>
      </c>
      <c r="B47" s="32" t="n">
        <f aca="false">H19-B46</f>
        <v>0</v>
      </c>
      <c r="C47" s="3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20"/>
    <col collapsed="false" customWidth="true" hidden="false" outlineLevel="0" max="4" min="4" style="0" width="78"/>
  </cols>
  <sheetData>
    <row r="1" customFormat="false" ht="19.7" hidden="false" customHeight="false" outlineLevel="0" collapsed="false">
      <c r="A1" s="1" t="s">
        <v>133</v>
      </c>
    </row>
    <row r="2" customFormat="false" ht="15" hidden="false" customHeight="false" outlineLevel="0" collapsed="false">
      <c r="A2" s="2" t="s">
        <v>134</v>
      </c>
    </row>
    <row r="4" customFormat="false" ht="15" hidden="false" customHeight="false" outlineLevel="0" collapsed="false">
      <c r="B4" s="6" t="s">
        <v>135</v>
      </c>
    </row>
    <row r="5" customFormat="false" ht="15" hidden="false" customHeight="false" outlineLevel="0" collapsed="false">
      <c r="B5" s="7" t="s">
        <v>27</v>
      </c>
      <c r="C5" s="38" t="str">
        <f aca="false">Parametri!$C$6</f>
        <v>Forfettario</v>
      </c>
      <c r="D5" s="9" t="s">
        <v>136</v>
      </c>
    </row>
    <row r="6" customFormat="false" ht="15" hidden="false" customHeight="false" outlineLevel="0" collapsed="false">
      <c r="B6" s="7" t="s">
        <v>137</v>
      </c>
      <c r="C6" s="39" t="n">
        <f aca="false">Riepilogo!C19</f>
        <v>0</v>
      </c>
      <c r="D6" s="9" t="s">
        <v>138</v>
      </c>
    </row>
    <row r="7" customFormat="false" ht="15" hidden="false" customHeight="false" outlineLevel="0" collapsed="false">
      <c r="B7" s="7" t="s">
        <v>139</v>
      </c>
      <c r="C7" s="40" t="n">
        <f aca="false">Riepilogo!B19</f>
        <v>0</v>
      </c>
    </row>
    <row r="8" customFormat="false" ht="15" hidden="false" customHeight="false" outlineLevel="0" collapsed="false">
      <c r="B8" s="7" t="s">
        <v>140</v>
      </c>
      <c r="C8" s="41" t="n">
        <f aca="false">IF(C7&gt;0,C6/C7,0)</f>
        <v>0</v>
      </c>
    </row>
    <row r="9" customFormat="false" ht="15" hidden="false" customHeight="false" outlineLevel="0" collapsed="false">
      <c r="B9" s="7" t="s">
        <v>63</v>
      </c>
      <c r="C9" s="39" t="n">
        <f aca="false">Riepilogo!D19</f>
        <v>0</v>
      </c>
    </row>
    <row r="10" customFormat="false" ht="15" hidden="false" customHeight="false" outlineLevel="0" collapsed="false">
      <c r="B10" s="7" t="s">
        <v>141</v>
      </c>
      <c r="C10" s="39" t="n">
        <f aca="false">Riepilogo!E19</f>
        <v>0</v>
      </c>
      <c r="D10" s="9" t="s">
        <v>142</v>
      </c>
    </row>
    <row r="12" customFormat="false" ht="15" hidden="false" customHeight="false" outlineLevel="0" collapsed="false">
      <c r="B12" s="6" t="s">
        <v>143</v>
      </c>
    </row>
    <row r="13" customFormat="false" ht="15" hidden="false" customHeight="false" outlineLevel="0" collapsed="false">
      <c r="B13" s="7" t="s">
        <v>144</v>
      </c>
      <c r="C13" s="41" t="n">
        <f aca="false">IF(C5="Forfettario",C6*Parametri!$C$7,0)</f>
        <v>0</v>
      </c>
    </row>
    <row r="14" customFormat="false" ht="15" hidden="false" customHeight="false" outlineLevel="0" collapsed="false">
      <c r="B14" s="7" t="s">
        <v>145</v>
      </c>
      <c r="C14" s="41" t="n">
        <f aca="false">IF(C5="Forfettario",IF(Parametri!$C$9="Sì",0,IF(Parametri!$C$10="Sì",Parametri!$C$21,Parametri!$C$20)),0)</f>
        <v>4611.64</v>
      </c>
    </row>
    <row r="15" customFormat="false" ht="15" hidden="false" customHeight="false" outlineLevel="0" collapsed="false">
      <c r="B15" s="7" t="s">
        <v>146</v>
      </c>
      <c r="C15" s="41" t="n">
        <f aca="false">IF(AND(C5="Forfettario",C13&gt;Parametri!$C$18),(MIN(C13,Parametri!$C$19)-Parametri!$C$18)*Parametri!$C$22+MAX(0,C13-Parametri!$C$19)*Parametri!$C$23,0)</f>
        <v>0</v>
      </c>
    </row>
    <row r="16" customFormat="false" ht="15" hidden="false" customHeight="false" outlineLevel="0" collapsed="false">
      <c r="B16" s="7" t="s">
        <v>147</v>
      </c>
      <c r="C16" s="41" t="n">
        <f aca="false">IF(C5="Forfettario",MAX(0,C13-C14-C15),0)</f>
        <v>0</v>
      </c>
    </row>
    <row r="17" customFormat="false" ht="15" hidden="false" customHeight="false" outlineLevel="0" collapsed="false">
      <c r="B17" s="7" t="s">
        <v>148</v>
      </c>
      <c r="C17" s="41" t="n">
        <f aca="false">C16*Parametri!$C$8</f>
        <v>0</v>
      </c>
    </row>
    <row r="18" customFormat="false" ht="15" hidden="false" customHeight="false" outlineLevel="0" collapsed="false">
      <c r="B18" s="7" t="s">
        <v>149</v>
      </c>
      <c r="C18" s="41" t="n">
        <f aca="false">IF(C5="IRPEF senza P.IVA",MIN(C6,Parametri!$C$26)*Parametri!$C$27+MAX(0,MIN(C6,Parametri!$C$28)-Parametri!$C$26)*Parametri!$C$29+MAX(0,C6-Parametri!$C$28)*Parametri!$C$30,0)</f>
        <v>0</v>
      </c>
    </row>
    <row r="19" customFormat="false" ht="15" hidden="false" customHeight="false" outlineLevel="0" collapsed="false">
      <c r="B19" s="7" t="s">
        <v>150</v>
      </c>
      <c r="C19" s="41" t="n">
        <f aca="false">IF(C5="IRPEF senza P.IVA",C6*Parametri!$C$12,0)</f>
        <v>0</v>
      </c>
    </row>
    <row r="20" customFormat="false" ht="15" hidden="false" customHeight="false" outlineLevel="0" collapsed="false">
      <c r="B20" s="7" t="s">
        <v>151</v>
      </c>
      <c r="C20" s="41" t="n">
        <f aca="false">IF(C5="Cedolare secca",C6*Parametri!$C$13,0)</f>
        <v>0</v>
      </c>
    </row>
    <row r="21" customFormat="false" ht="15" hidden="false" customHeight="false" outlineLevel="0" collapsed="false">
      <c r="B21" s="42" t="s">
        <v>152</v>
      </c>
      <c r="C21" s="43" t="n">
        <f aca="false">C14+C15+C17+C18+C19+C20</f>
        <v>4611.64</v>
      </c>
    </row>
    <row r="23" customFormat="false" ht="15" hidden="false" customHeight="false" outlineLevel="0" collapsed="false">
      <c r="B23" s="6" t="s">
        <v>153</v>
      </c>
    </row>
    <row r="24" customFormat="false" ht="15" hidden="false" customHeight="false" outlineLevel="0" collapsed="false">
      <c r="B24" s="7" t="s">
        <v>154</v>
      </c>
      <c r="C24" s="39" t="n">
        <f aca="false">Riepilogo!H19</f>
        <v>0</v>
      </c>
      <c r="D24" s="9" t="s">
        <v>155</v>
      </c>
    </row>
    <row r="25" customFormat="false" ht="15" hidden="false" customHeight="false" outlineLevel="0" collapsed="false">
      <c r="B25" s="42" t="s">
        <v>156</v>
      </c>
      <c r="C25" s="43" t="n">
        <f aca="false">C6-C9-C10-C21-C24</f>
        <v>-4611.64</v>
      </c>
      <c r="D25" s="9" t="s">
        <v>157</v>
      </c>
    </row>
    <row r="26" customFormat="false" ht="15" hidden="false" customHeight="false" outlineLevel="0" collapsed="false">
      <c r="B26" s="7" t="s">
        <v>158</v>
      </c>
      <c r="C26" s="41" t="n">
        <f aca="false">C25/12</f>
        <v>-384.303333333333</v>
      </c>
    </row>
    <row r="27" customFormat="false" ht="15" hidden="false" customHeight="false" outlineLevel="0" collapsed="false">
      <c r="B27" s="7" t="s">
        <v>159</v>
      </c>
      <c r="C27" s="41" t="n">
        <f aca="false">IF(C7&gt;0,C25/C7,0)</f>
        <v>0</v>
      </c>
    </row>
    <row r="28" customFormat="false" ht="15" hidden="false" customHeight="false" outlineLevel="0" collapsed="false">
      <c r="B28" s="7" t="s">
        <v>160</v>
      </c>
      <c r="C28" s="44" t="n">
        <f aca="false">IF(C6&gt;0,(C6-C25)/C6,0)</f>
        <v>0</v>
      </c>
    </row>
    <row r="29" customFormat="false" ht="15" hidden="false" customHeight="false" outlineLevel="0" collapsed="false">
      <c r="B29" s="33" t="s">
        <v>161</v>
      </c>
      <c r="C29" s="45" t="n">
        <f aca="false">C21/12</f>
        <v>384.303333333333</v>
      </c>
      <c r="D29" s="9" t="s">
        <v>162</v>
      </c>
    </row>
    <row r="31" customFormat="false" ht="15" hidden="false" customHeight="false" outlineLevel="0" collapsed="false">
      <c r="B31" s="6" t="s">
        <v>163</v>
      </c>
    </row>
    <row r="32" customFormat="false" ht="30" hidden="false" customHeight="true" outlineLevel="0" collapsed="false">
      <c r="B32" s="46" t="str">
        <f aca="false">IF(AND(C5="Forfettario",C6&gt;Parametri!$C$15),"ATTENZIONE: ricavi oltre la soglia di uscita immediata dal forfettario. Senti subito il commercialista.",IF(AND(C5="Forfettario",C6&gt;Parametri!$C$14),"Attenzione: ricavi oltre il limite del forfettario. Dall'anno successivo si passa al regime ordinario o semplificato.",IF(AND(C5="Forfettario",C6&gt;0.9*Parametri!$C$14),"Ti stai avvicinando al limite di ricavi del forfettario: tieni d'occhio il fatturato.","Nessun avviso sui limiti di ricavi.")))</f>
        <v>Nessun avviso sui limiti di ricavi.</v>
      </c>
      <c r="C32" s="46"/>
      <c r="D32" s="46"/>
    </row>
    <row r="34" customFormat="false" ht="15" hidden="false" customHeight="false" outlineLevel="0" collapsed="false">
      <c r="B34" s="6" t="s">
        <v>164</v>
      </c>
    </row>
    <row r="35" customFormat="false" ht="27.75" hidden="false" customHeight="true" outlineLevel="0" collapsed="false">
      <c r="B35" s="19" t="s">
        <v>165</v>
      </c>
      <c r="C35" s="19"/>
      <c r="D35" s="19"/>
    </row>
    <row r="36" customFormat="false" ht="27.75" hidden="false" customHeight="true" outlineLevel="0" collapsed="false">
      <c r="B36" s="19" t="s">
        <v>166</v>
      </c>
      <c r="C36" s="19"/>
      <c r="D36" s="19"/>
    </row>
    <row r="37" customFormat="false" ht="27.75" hidden="false" customHeight="true" outlineLevel="0" collapsed="false">
      <c r="B37" s="19" t="s">
        <v>167</v>
      </c>
      <c r="C37" s="19"/>
      <c r="D37" s="19"/>
    </row>
    <row r="38" customFormat="false" ht="27.75" hidden="false" customHeight="true" outlineLevel="0" collapsed="false">
      <c r="B38" s="19" t="s">
        <v>168</v>
      </c>
      <c r="C38" s="19"/>
      <c r="D38" s="19"/>
    </row>
  </sheetData>
  <mergeCells count="5">
    <mergeCell ref="B32:D32"/>
    <mergeCell ref="B35:D35"/>
    <mergeCell ref="B36:D36"/>
    <mergeCell ref="B37:D37"/>
    <mergeCell ref="B38:D38"/>
  </mergeCells>
  <conditionalFormatting sqref="C25">
    <cfRule type="expression" priority="2" aboveAverage="0" equalAverage="0" bottom="0" percent="0" rank="0" text="" dxfId="0">
      <formula>$C$25&lt;0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2"/>
    <col collapsed="false" customWidth="true" hidden="false" outlineLevel="0" max="3" min="3" style="0" width="64"/>
    <col collapsed="false" customWidth="true" hidden="false" outlineLevel="0" max="4" min="4" style="0" width="28"/>
    <col collapsed="false" customWidth="true" hidden="false" outlineLevel="0" max="5" min="5" style="0" width="10"/>
  </cols>
  <sheetData>
    <row r="1" customFormat="false" ht="19.7" hidden="false" customHeight="false" outlineLevel="0" collapsed="false">
      <c r="A1" s="1" t="s">
        <v>169</v>
      </c>
    </row>
    <row r="2" customFormat="false" ht="15" hidden="false" customHeight="false" outlineLevel="0" collapsed="false">
      <c r="A2" s="2" t="s">
        <v>170</v>
      </c>
    </row>
    <row r="4" customFormat="false" ht="42" hidden="false" customHeight="true" outlineLevel="0" collapsed="false">
      <c r="A4" s="16" t="s">
        <v>106</v>
      </c>
      <c r="B4" s="16" t="s">
        <v>171</v>
      </c>
      <c r="C4" s="16" t="s">
        <v>172</v>
      </c>
      <c r="D4" s="16" t="s">
        <v>173</v>
      </c>
      <c r="E4" s="16" t="s">
        <v>174</v>
      </c>
    </row>
    <row r="5" customFormat="false" ht="30" hidden="false" customHeight="true" outlineLevel="0" collapsed="false">
      <c r="A5" s="47" t="n">
        <f aca="false">DATE(Parametri!$C$5,2,16)</f>
        <v>46069</v>
      </c>
      <c r="B5" s="48" t="s">
        <v>175</v>
      </c>
      <c r="C5" s="48" t="s">
        <v>176</v>
      </c>
      <c r="D5" s="48" t="s">
        <v>177</v>
      </c>
      <c r="E5" s="49"/>
    </row>
    <row r="6" customFormat="false" ht="30" hidden="false" customHeight="true" outlineLevel="0" collapsed="false">
      <c r="A6" s="47" t="n">
        <f aca="false">DATE(Parametri!$C$5,2,16)</f>
        <v>46069</v>
      </c>
      <c r="B6" s="48" t="s">
        <v>178</v>
      </c>
      <c r="C6" s="48" t="s">
        <v>179</v>
      </c>
      <c r="D6" s="48" t="s">
        <v>180</v>
      </c>
      <c r="E6" s="49"/>
    </row>
    <row r="7" customFormat="false" ht="30" hidden="false" customHeight="true" outlineLevel="0" collapsed="false">
      <c r="A7" s="47" t="n">
        <f aca="false">DATE(Parametri!$C$5,5,16)</f>
        <v>46158</v>
      </c>
      <c r="B7" s="48" t="s">
        <v>181</v>
      </c>
      <c r="C7" s="48" t="s">
        <v>182</v>
      </c>
      <c r="D7" s="48" t="s">
        <v>177</v>
      </c>
      <c r="E7" s="49"/>
    </row>
    <row r="8" customFormat="false" ht="30" hidden="false" customHeight="true" outlineLevel="0" collapsed="false">
      <c r="A8" s="47" t="n">
        <f aca="false">DATE(Parametri!$C$5,5,16)</f>
        <v>46158</v>
      </c>
      <c r="B8" s="48" t="s">
        <v>183</v>
      </c>
      <c r="C8" s="48" t="s">
        <v>179</v>
      </c>
      <c r="D8" s="48" t="s">
        <v>180</v>
      </c>
      <c r="E8" s="49"/>
    </row>
    <row r="9" customFormat="false" ht="30" hidden="false" customHeight="true" outlineLevel="0" collapsed="false">
      <c r="A9" s="47" t="n">
        <f aca="false">DATE(Parametri!$C$5,6,30)</f>
        <v>46203</v>
      </c>
      <c r="B9" s="48" t="s">
        <v>184</v>
      </c>
      <c r="C9" s="48" t="s">
        <v>185</v>
      </c>
      <c r="D9" s="48" t="s">
        <v>186</v>
      </c>
      <c r="E9" s="49"/>
    </row>
    <row r="10" customFormat="false" ht="30" hidden="false" customHeight="true" outlineLevel="0" collapsed="false">
      <c r="A10" s="47" t="n">
        <f aca="false">DATE(Parametri!$C$5,6,30)</f>
        <v>46203</v>
      </c>
      <c r="B10" s="48" t="s">
        <v>187</v>
      </c>
      <c r="C10" s="48" t="s">
        <v>188</v>
      </c>
      <c r="D10" s="48" t="s">
        <v>189</v>
      </c>
      <c r="E10" s="49"/>
    </row>
    <row r="11" customFormat="false" ht="30" hidden="false" customHeight="true" outlineLevel="0" collapsed="false">
      <c r="A11" s="47" t="n">
        <f aca="false">DATE(Parametri!$C$5,8,20)</f>
        <v>46254</v>
      </c>
      <c r="B11" s="48" t="s">
        <v>190</v>
      </c>
      <c r="C11" s="48" t="s">
        <v>182</v>
      </c>
      <c r="D11" s="48" t="s">
        <v>177</v>
      </c>
      <c r="E11" s="49"/>
    </row>
    <row r="12" customFormat="false" ht="30" hidden="false" customHeight="true" outlineLevel="0" collapsed="false">
      <c r="A12" s="47" t="n">
        <f aca="false">DATE(Parametri!$C$5,8,20)</f>
        <v>46254</v>
      </c>
      <c r="B12" s="48" t="s">
        <v>191</v>
      </c>
      <c r="C12" s="48" t="s">
        <v>179</v>
      </c>
      <c r="D12" s="48" t="s">
        <v>180</v>
      </c>
      <c r="E12" s="49"/>
    </row>
    <row r="13" customFormat="false" ht="30" hidden="false" customHeight="true" outlineLevel="0" collapsed="false">
      <c r="A13" s="47" t="n">
        <f aca="false">DATE(Parametri!$C$5,9,30)</f>
        <v>46295</v>
      </c>
      <c r="B13" s="48" t="s">
        <v>192</v>
      </c>
      <c r="C13" s="48" t="s">
        <v>193</v>
      </c>
      <c r="D13" s="48" t="s">
        <v>194</v>
      </c>
      <c r="E13" s="49"/>
    </row>
    <row r="14" customFormat="false" ht="30" hidden="false" customHeight="true" outlineLevel="0" collapsed="false">
      <c r="A14" s="47" t="n">
        <f aca="false">DATE(Parametri!$C$5,10,31)</f>
        <v>46326</v>
      </c>
      <c r="B14" s="48" t="s">
        <v>195</v>
      </c>
      <c r="C14" s="48" t="s">
        <v>196</v>
      </c>
      <c r="D14" s="48" t="s">
        <v>186</v>
      </c>
      <c r="E14" s="49"/>
    </row>
    <row r="15" customFormat="false" ht="30" hidden="false" customHeight="true" outlineLevel="0" collapsed="false">
      <c r="A15" s="47" t="n">
        <f aca="false">DATE(Parametri!$C$5,11,16)</f>
        <v>46342</v>
      </c>
      <c r="B15" s="48" t="s">
        <v>197</v>
      </c>
      <c r="C15" s="48" t="s">
        <v>182</v>
      </c>
      <c r="D15" s="48" t="s">
        <v>177</v>
      </c>
      <c r="E15" s="49"/>
    </row>
    <row r="16" customFormat="false" ht="30" hidden="false" customHeight="true" outlineLevel="0" collapsed="false">
      <c r="A16" s="47" t="n">
        <f aca="false">DATE(Parametri!$C$5,11,16)</f>
        <v>46342</v>
      </c>
      <c r="B16" s="48" t="s">
        <v>198</v>
      </c>
      <c r="C16" s="48" t="s">
        <v>179</v>
      </c>
      <c r="D16" s="48" t="s">
        <v>180</v>
      </c>
      <c r="E16" s="49"/>
    </row>
    <row r="17" customFormat="false" ht="30" hidden="false" customHeight="true" outlineLevel="0" collapsed="false">
      <c r="A17" s="47" t="n">
        <f aca="false">DATE(Parametri!$C$5,11,30)</f>
        <v>46356</v>
      </c>
      <c r="B17" s="48" t="s">
        <v>199</v>
      </c>
      <c r="C17" s="48" t="s">
        <v>200</v>
      </c>
      <c r="D17" s="48" t="s">
        <v>186</v>
      </c>
      <c r="E17" s="49"/>
    </row>
  </sheetData>
  <conditionalFormatting sqref="A5:E17">
    <cfRule type="expression" priority="2" aboveAverage="0" equalAverage="0" bottom="0" percent="0" rank="0" text="" dxfId="1">
      <formula>$E5="Sì"</formula>
    </cfRule>
  </conditionalFormatting>
  <dataValidations count="1">
    <dataValidation allowBlank="true" errorStyle="stop" operator="between" showDropDown="false" showErrorMessage="false" showInputMessage="false" sqref="E5:E17" type="list">
      <formula1>"Sì,No"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2026-11-01T03:31:39Z</dcterms:created>
  <dc:creator>openpyxl</dc:creator>
  <dc:description/>
  <dc:language>en-US</dc:language>
  <cp:lastModifiedBy/>
  <dcterms:modified xsi:type="dcterms:W3CDTF">2026-11-01T04:31:44Z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